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melo\Desktop\ADQUISICIONES 2025\SESIONES CAASSP 2025\CUARTA SESIÓN EXTRAORDINARIA SE-04-2025\Tercera adecuación presupuestaria PAAAS 2025\"/>
    </mc:Choice>
  </mc:AlternateContent>
  <xr:revisionPtr revIDLastSave="0" documentId="13_ncr:1_{B07377BF-EA8B-47C7-8F78-C20F04936E2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cedimiento de Contratación" sheetId="2" r:id="rId1"/>
    <sheet name="Capitulo-Partida" sheetId="4" r:id="rId2"/>
    <sheet name="Calendarizado Capítulo" sheetId="3" r:id="rId3"/>
    <sheet name="Fuera del PAAAS" sheetId="5" r:id="rId4"/>
  </sheets>
  <definedNames>
    <definedName name="_xlnm.Print_Area" localSheetId="2">'Calendarizado Capítulo'!$A$1:$AQ$33</definedName>
    <definedName name="_xlnm.Print_Area" localSheetId="1">'Capitulo-Partida'!$A$1:$AH$215</definedName>
    <definedName name="_xlnm.Print_Area" localSheetId="3">'Fuera del PAAAS'!$A$1:$J$56</definedName>
    <definedName name="_xlnm.Print_Area" localSheetId="0">'Procedimiento de Contratación'!$A$1:$AI$36</definedName>
    <definedName name="_xlnm.Print_Titles" localSheetId="1">'Capitulo-Partida'!$1:$10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3" l="1"/>
  <c r="F22" i="3"/>
  <c r="F21" i="3"/>
  <c r="F20" i="3"/>
  <c r="F18" i="3"/>
  <c r="F17" i="3"/>
  <c r="F16" i="3"/>
  <c r="F14" i="3"/>
  <c r="F13" i="3"/>
  <c r="F12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Q15" i="3"/>
  <c r="AO15" i="3"/>
  <c r="AN15" i="3"/>
  <c r="AM15" i="3"/>
  <c r="AL15" i="3"/>
  <c r="AK15" i="3"/>
  <c r="AJ15" i="3"/>
  <c r="AI15" i="3"/>
  <c r="AH15" i="3"/>
  <c r="AG15" i="3"/>
  <c r="AF15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Q24" i="3" l="1"/>
  <c r="AK24" i="3"/>
  <c r="AJ24" i="3"/>
  <c r="AP24" i="3"/>
  <c r="AO24" i="3"/>
  <c r="AN24" i="3"/>
  <c r="AM24" i="3"/>
  <c r="AL24" i="3"/>
  <c r="AI24" i="3"/>
  <c r="AH24" i="3"/>
  <c r="AG24" i="3"/>
  <c r="AF24" i="3"/>
  <c r="I22" i="5" l="1"/>
  <c r="I11" i="5"/>
  <c r="I14" i="5"/>
  <c r="I27" i="5" l="1"/>
  <c r="E22" i="3" l="1"/>
  <c r="E21" i="3"/>
  <c r="E20" i="3"/>
  <c r="E18" i="3"/>
  <c r="E17" i="3"/>
  <c r="E16" i="3"/>
  <c r="E14" i="3"/>
  <c r="E13" i="3"/>
  <c r="E12" i="3"/>
  <c r="T19" i="3"/>
  <c r="AE19" i="3"/>
  <c r="AD19" i="3"/>
  <c r="AC19" i="3"/>
  <c r="AB19" i="3"/>
  <c r="AA19" i="3"/>
  <c r="Z19" i="3"/>
  <c r="Y19" i="3"/>
  <c r="X19" i="3"/>
  <c r="W19" i="3"/>
  <c r="V19" i="3"/>
  <c r="U19" i="3"/>
  <c r="AE15" i="3"/>
  <c r="AD15" i="3"/>
  <c r="AC15" i="3"/>
  <c r="AB15" i="3"/>
  <c r="AA15" i="3"/>
  <c r="Z15" i="3"/>
  <c r="Y15" i="3"/>
  <c r="X15" i="3"/>
  <c r="W15" i="3"/>
  <c r="V15" i="3"/>
  <c r="U15" i="3"/>
  <c r="T15" i="3"/>
  <c r="AE11" i="3"/>
  <c r="AD11" i="3"/>
  <c r="AC11" i="3"/>
  <c r="AB11" i="3"/>
  <c r="AA11" i="3"/>
  <c r="Z11" i="3"/>
  <c r="Y11" i="3"/>
  <c r="X11" i="3"/>
  <c r="W11" i="3"/>
  <c r="V11" i="3"/>
  <c r="U11" i="3"/>
  <c r="T11" i="3"/>
  <c r="Y24" i="3" l="1"/>
  <c r="AB24" i="3"/>
  <c r="AC24" i="3"/>
  <c r="AA24" i="3"/>
  <c r="Z24" i="3"/>
  <c r="V24" i="3"/>
  <c r="AD24" i="3"/>
  <c r="U24" i="3"/>
  <c r="W24" i="3"/>
  <c r="AE24" i="3"/>
  <c r="X24" i="3"/>
  <c r="T24" i="3"/>
  <c r="H22" i="5" l="1"/>
  <c r="H14" i="5"/>
  <c r="H11" i="5"/>
  <c r="H27" i="5" l="1"/>
  <c r="Q112" i="4"/>
  <c r="Y112" i="4" s="1"/>
  <c r="G12" i="2" l="1"/>
  <c r="G10" i="2"/>
  <c r="C16" i="3" l="1"/>
  <c r="C15" i="3" s="1"/>
  <c r="D18" i="3"/>
  <c r="D17" i="3"/>
  <c r="D14" i="3"/>
  <c r="D13" i="3"/>
  <c r="D12" i="3"/>
  <c r="N16" i="3"/>
  <c r="D16" i="3" s="1"/>
  <c r="F19" i="3"/>
  <c r="E19" i="3"/>
  <c r="C19" i="3"/>
  <c r="S19" i="3"/>
  <c r="R19" i="3"/>
  <c r="Q19" i="3"/>
  <c r="P19" i="3"/>
  <c r="O19" i="3"/>
  <c r="N19" i="3"/>
  <c r="M19" i="3"/>
  <c r="L19" i="3"/>
  <c r="K19" i="3"/>
  <c r="J19" i="3"/>
  <c r="I19" i="3"/>
  <c r="F15" i="3"/>
  <c r="E15" i="3"/>
  <c r="F11" i="3"/>
  <c r="E11" i="3"/>
  <c r="C11" i="3"/>
  <c r="S15" i="3"/>
  <c r="R15" i="3"/>
  <c r="Q15" i="3"/>
  <c r="P15" i="3"/>
  <c r="O15" i="3"/>
  <c r="M15" i="3"/>
  <c r="L15" i="3"/>
  <c r="K15" i="3"/>
  <c r="J15" i="3"/>
  <c r="I15" i="3"/>
  <c r="S11" i="3"/>
  <c r="R11" i="3"/>
  <c r="Q11" i="3"/>
  <c r="P11" i="3"/>
  <c r="O11" i="3"/>
  <c r="N11" i="3"/>
  <c r="M11" i="3"/>
  <c r="L11" i="3"/>
  <c r="K11" i="3"/>
  <c r="J11" i="3"/>
  <c r="J24" i="3" s="1"/>
  <c r="I11" i="3"/>
  <c r="H11" i="3"/>
  <c r="I24" i="3" l="1"/>
  <c r="N15" i="3"/>
  <c r="N24" i="3" s="1"/>
  <c r="P24" i="3"/>
  <c r="F24" i="3"/>
  <c r="E24" i="3"/>
  <c r="M24" i="3"/>
  <c r="L24" i="3"/>
  <c r="K24" i="3"/>
  <c r="C24" i="3"/>
  <c r="S24" i="3"/>
  <c r="Q24" i="3"/>
  <c r="O24" i="3"/>
  <c r="D15" i="3"/>
  <c r="D11" i="3"/>
  <c r="R24" i="3"/>
  <c r="B14" i="2" l="1"/>
  <c r="B12" i="2"/>
  <c r="B10" i="2"/>
  <c r="J10" i="2" s="1"/>
  <c r="G22" i="5"/>
  <c r="G11" i="5"/>
  <c r="G14" i="5"/>
  <c r="AF202" i="4" l="1"/>
  <c r="AE202" i="4"/>
  <c r="AD202" i="4"/>
  <c r="AC202" i="4"/>
  <c r="AB202" i="4"/>
  <c r="AA202" i="4"/>
  <c r="X202" i="4"/>
  <c r="W202" i="4"/>
  <c r="V202" i="4"/>
  <c r="U202" i="4"/>
  <c r="T202" i="4"/>
  <c r="S202" i="4"/>
  <c r="P202" i="4"/>
  <c r="O202" i="4"/>
  <c r="N202" i="4"/>
  <c r="M202" i="4"/>
  <c r="L202" i="4"/>
  <c r="K202" i="4"/>
  <c r="H202" i="4"/>
  <c r="G202" i="4"/>
  <c r="F202" i="4"/>
  <c r="E202" i="4"/>
  <c r="D202" i="4"/>
  <c r="C202" i="4"/>
  <c r="B202" i="4"/>
  <c r="I203" i="4"/>
  <c r="Q203" i="4" s="1"/>
  <c r="Y203" i="4" s="1"/>
  <c r="AG203" i="4" s="1"/>
  <c r="AG202" i="4" s="1"/>
  <c r="Y202" i="4" l="1"/>
  <c r="Q202" i="4"/>
  <c r="I202" i="4"/>
  <c r="I76" i="4"/>
  <c r="Q76" i="4" s="1"/>
  <c r="Y76" i="4" s="1"/>
  <c r="AG76" i="4" s="1"/>
  <c r="I75" i="4"/>
  <c r="Q75" i="4" s="1"/>
  <c r="Y75" i="4" s="1"/>
  <c r="AG75" i="4" s="1"/>
  <c r="I74" i="4"/>
  <c r="Q74" i="4" s="1"/>
  <c r="Y74" i="4" s="1"/>
  <c r="AG74" i="4" s="1"/>
  <c r="I73" i="4"/>
  <c r="Q73" i="4" s="1"/>
  <c r="Y73" i="4" s="1"/>
  <c r="AG73" i="4" s="1"/>
  <c r="I72" i="4"/>
  <c r="Q72" i="4" s="1"/>
  <c r="Y72" i="4" s="1"/>
  <c r="AG72" i="4" s="1"/>
  <c r="I71" i="4"/>
  <c r="Q71" i="4" s="1"/>
  <c r="Y71" i="4" s="1"/>
  <c r="AG71" i="4" s="1"/>
  <c r="I70" i="4"/>
  <c r="Q70" i="4" s="1"/>
  <c r="Y70" i="4" s="1"/>
  <c r="AG70" i="4" s="1"/>
  <c r="I69" i="4"/>
  <c r="Q69" i="4" s="1"/>
  <c r="Y69" i="4" s="1"/>
  <c r="AG69" i="4" s="1"/>
  <c r="I68" i="4"/>
  <c r="Q68" i="4" s="1"/>
  <c r="Y68" i="4" s="1"/>
  <c r="AG68" i="4" s="1"/>
  <c r="I67" i="4"/>
  <c r="Q67" i="4" s="1"/>
  <c r="Y67" i="4" s="1"/>
  <c r="AG67" i="4" s="1"/>
  <c r="I66" i="4"/>
  <c r="Q66" i="4" s="1"/>
  <c r="Y66" i="4" s="1"/>
  <c r="AG66" i="4" s="1"/>
  <c r="I65" i="4"/>
  <c r="Q65" i="4" s="1"/>
  <c r="Y65" i="4" s="1"/>
  <c r="AG65" i="4" s="1"/>
  <c r="I64" i="4"/>
  <c r="Q64" i="4" s="1"/>
  <c r="Y64" i="4" s="1"/>
  <c r="AG64" i="4" s="1"/>
  <c r="I63" i="4"/>
  <c r="Q63" i="4" s="1"/>
  <c r="Y63" i="4" s="1"/>
  <c r="AG63" i="4" s="1"/>
  <c r="I62" i="4"/>
  <c r="Q62" i="4" s="1"/>
  <c r="Y62" i="4" s="1"/>
  <c r="AG62" i="4" s="1"/>
  <c r="I61" i="4"/>
  <c r="Q61" i="4" s="1"/>
  <c r="Y61" i="4" s="1"/>
  <c r="AG61" i="4" s="1"/>
  <c r="I60" i="4"/>
  <c r="Q60" i="4" s="1"/>
  <c r="Y60" i="4" s="1"/>
  <c r="AG60" i="4" s="1"/>
  <c r="I59" i="4"/>
  <c r="Q59" i="4" s="1"/>
  <c r="Y59" i="4" s="1"/>
  <c r="AG59" i="4" s="1"/>
  <c r="I58" i="4"/>
  <c r="Q58" i="4" s="1"/>
  <c r="Y58" i="4" s="1"/>
  <c r="AG58" i="4" s="1"/>
  <c r="I57" i="4"/>
  <c r="Q57" i="4" s="1"/>
  <c r="Y57" i="4" s="1"/>
  <c r="AG57" i="4" s="1"/>
  <c r="I56" i="4"/>
  <c r="Q56" i="4" s="1"/>
  <c r="Y56" i="4" s="1"/>
  <c r="AG56" i="4" s="1"/>
  <c r="I55" i="4"/>
  <c r="Q55" i="4" s="1"/>
  <c r="Y55" i="4" s="1"/>
  <c r="AG55" i="4" s="1"/>
  <c r="I54" i="4"/>
  <c r="Q54" i="4" s="1"/>
  <c r="Y54" i="4" s="1"/>
  <c r="AG54" i="4" s="1"/>
  <c r="I53" i="4"/>
  <c r="Q53" i="4" s="1"/>
  <c r="Y53" i="4" s="1"/>
  <c r="AG53" i="4" s="1"/>
  <c r="I52" i="4"/>
  <c r="Q52" i="4" s="1"/>
  <c r="Y52" i="4" s="1"/>
  <c r="AG52" i="4" s="1"/>
  <c r="I51" i="4"/>
  <c r="Q51" i="4" s="1"/>
  <c r="Y51" i="4" s="1"/>
  <c r="AG51" i="4" s="1"/>
  <c r="I50" i="4"/>
  <c r="Q50" i="4" s="1"/>
  <c r="Y50" i="4" s="1"/>
  <c r="AG50" i="4" s="1"/>
  <c r="I49" i="4"/>
  <c r="Q49" i="4" s="1"/>
  <c r="Y49" i="4" s="1"/>
  <c r="AG49" i="4" s="1"/>
  <c r="I48" i="4"/>
  <c r="Q48" i="4" s="1"/>
  <c r="Y48" i="4" s="1"/>
  <c r="AG48" i="4" s="1"/>
  <c r="I47" i="4"/>
  <c r="Q47" i="4" s="1"/>
  <c r="Y47" i="4" s="1"/>
  <c r="AG47" i="4" s="1"/>
  <c r="I46" i="4"/>
  <c r="Q46" i="4" s="1"/>
  <c r="Y46" i="4" s="1"/>
  <c r="AG46" i="4" s="1"/>
  <c r="I45" i="4"/>
  <c r="Q45" i="4" s="1"/>
  <c r="Y45" i="4" s="1"/>
  <c r="AG45" i="4" s="1"/>
  <c r="I44" i="4"/>
  <c r="Q44" i="4" s="1"/>
  <c r="Y44" i="4" s="1"/>
  <c r="AG44" i="4" s="1"/>
  <c r="I43" i="4"/>
  <c r="Q43" i="4" s="1"/>
  <c r="Y43" i="4" s="1"/>
  <c r="AG43" i="4" s="1"/>
  <c r="I42" i="4"/>
  <c r="Q42" i="4" s="1"/>
  <c r="Y42" i="4" s="1"/>
  <c r="AG42" i="4" s="1"/>
  <c r="I41" i="4"/>
  <c r="Q41" i="4" s="1"/>
  <c r="Y41" i="4" s="1"/>
  <c r="AG41" i="4" s="1"/>
  <c r="I40" i="4"/>
  <c r="Q40" i="4" s="1"/>
  <c r="Y40" i="4" s="1"/>
  <c r="AG40" i="4" s="1"/>
  <c r="I39" i="4"/>
  <c r="Q39" i="4" s="1"/>
  <c r="Y39" i="4" s="1"/>
  <c r="AG39" i="4" s="1"/>
  <c r="I38" i="4"/>
  <c r="Q38" i="4" s="1"/>
  <c r="Y38" i="4" s="1"/>
  <c r="AG38" i="4" s="1"/>
  <c r="I37" i="4"/>
  <c r="Q37" i="4" s="1"/>
  <c r="Y37" i="4" s="1"/>
  <c r="AG37" i="4" s="1"/>
  <c r="I36" i="4"/>
  <c r="Q36" i="4" s="1"/>
  <c r="Y36" i="4" s="1"/>
  <c r="AG36" i="4" s="1"/>
  <c r="I35" i="4"/>
  <c r="Q35" i="4" s="1"/>
  <c r="Y35" i="4" s="1"/>
  <c r="AG35" i="4" s="1"/>
  <c r="I34" i="4"/>
  <c r="Q34" i="4" s="1"/>
  <c r="Y34" i="4" s="1"/>
  <c r="AG34" i="4" s="1"/>
  <c r="I33" i="4"/>
  <c r="Q33" i="4" s="1"/>
  <c r="Y33" i="4" s="1"/>
  <c r="AG33" i="4" s="1"/>
  <c r="I32" i="4"/>
  <c r="Q32" i="4" s="1"/>
  <c r="Y32" i="4" s="1"/>
  <c r="AG32" i="4" s="1"/>
  <c r="I31" i="4"/>
  <c r="Q31" i="4" s="1"/>
  <c r="Y31" i="4" s="1"/>
  <c r="AG31" i="4" s="1"/>
  <c r="I30" i="4"/>
  <c r="Q30" i="4" s="1"/>
  <c r="Y30" i="4" s="1"/>
  <c r="AG30" i="4" s="1"/>
  <c r="I29" i="4"/>
  <c r="Q29" i="4" s="1"/>
  <c r="Y29" i="4" s="1"/>
  <c r="AG29" i="4" s="1"/>
  <c r="I28" i="4"/>
  <c r="Q28" i="4" s="1"/>
  <c r="Y28" i="4" s="1"/>
  <c r="AG28" i="4" s="1"/>
  <c r="I27" i="4"/>
  <c r="Q27" i="4" s="1"/>
  <c r="Y27" i="4" s="1"/>
  <c r="AG27" i="4" s="1"/>
  <c r="I26" i="4"/>
  <c r="Q26" i="4" s="1"/>
  <c r="Y26" i="4" s="1"/>
  <c r="AG26" i="4" s="1"/>
  <c r="I25" i="4"/>
  <c r="Q25" i="4" s="1"/>
  <c r="Y25" i="4" s="1"/>
  <c r="AG25" i="4" s="1"/>
  <c r="I24" i="4"/>
  <c r="Q24" i="4" s="1"/>
  <c r="Y24" i="4" s="1"/>
  <c r="AG24" i="4" s="1"/>
  <c r="I23" i="4"/>
  <c r="Q23" i="4" s="1"/>
  <c r="Y23" i="4" s="1"/>
  <c r="AG23" i="4" s="1"/>
  <c r="I22" i="4"/>
  <c r="Q22" i="4" s="1"/>
  <c r="Y22" i="4" s="1"/>
  <c r="AG22" i="4" s="1"/>
  <c r="I21" i="4"/>
  <c r="Q21" i="4" s="1"/>
  <c r="Y21" i="4" s="1"/>
  <c r="AG21" i="4" s="1"/>
  <c r="I20" i="4"/>
  <c r="Q20" i="4" s="1"/>
  <c r="Y20" i="4" s="1"/>
  <c r="AG20" i="4" s="1"/>
  <c r="I19" i="4"/>
  <c r="Q19" i="4" s="1"/>
  <c r="Y19" i="4" s="1"/>
  <c r="AG19" i="4" s="1"/>
  <c r="I18" i="4"/>
  <c r="Q18" i="4" s="1"/>
  <c r="Y18" i="4" s="1"/>
  <c r="AG18" i="4" s="1"/>
  <c r="I17" i="4"/>
  <c r="Q17" i="4" s="1"/>
  <c r="Y17" i="4" s="1"/>
  <c r="AG17" i="4" s="1"/>
  <c r="I16" i="4"/>
  <c r="Q16" i="4" s="1"/>
  <c r="Y16" i="4" s="1"/>
  <c r="AG16" i="4" s="1"/>
  <c r="I15" i="4"/>
  <c r="Q15" i="4" s="1"/>
  <c r="Y15" i="4" s="1"/>
  <c r="AG15" i="4" s="1"/>
  <c r="I14" i="4"/>
  <c r="Q14" i="4" s="1"/>
  <c r="Y14" i="4" s="1"/>
  <c r="AG14" i="4" s="1"/>
  <c r="I13" i="4"/>
  <c r="Q13" i="4" s="1"/>
  <c r="Y13" i="4" s="1"/>
  <c r="AG13" i="4" s="1"/>
  <c r="I83" i="4"/>
  <c r="Q83" i="4" s="1"/>
  <c r="Y83" i="4" s="1"/>
  <c r="AG83" i="4" s="1"/>
  <c r="I82" i="4"/>
  <c r="Q82" i="4" s="1"/>
  <c r="Y82" i="4" s="1"/>
  <c r="AG82" i="4" s="1"/>
  <c r="I81" i="4"/>
  <c r="Q81" i="4" s="1"/>
  <c r="Y81" i="4" s="1"/>
  <c r="AG81" i="4" s="1"/>
  <c r="I80" i="4"/>
  <c r="Q80" i="4" s="1"/>
  <c r="Y80" i="4" s="1"/>
  <c r="AG80" i="4" s="1"/>
  <c r="I79" i="4"/>
  <c r="Q79" i="4" s="1"/>
  <c r="Y79" i="4" s="1"/>
  <c r="AG79" i="4" s="1"/>
  <c r="I78" i="4"/>
  <c r="Q78" i="4" s="1"/>
  <c r="Y78" i="4" s="1"/>
  <c r="AG78" i="4" s="1"/>
  <c r="I77" i="4"/>
  <c r="Q77" i="4" s="1"/>
  <c r="Y77" i="4" s="1"/>
  <c r="AG77" i="4" s="1"/>
  <c r="AF84" i="4"/>
  <c r="AE84" i="4"/>
  <c r="AD84" i="4"/>
  <c r="AC84" i="4"/>
  <c r="AB84" i="4"/>
  <c r="AA84" i="4"/>
  <c r="X84" i="4"/>
  <c r="W84" i="4"/>
  <c r="V84" i="4"/>
  <c r="U84" i="4"/>
  <c r="T84" i="4"/>
  <c r="S84" i="4"/>
  <c r="P84" i="4"/>
  <c r="O84" i="4"/>
  <c r="N84" i="4"/>
  <c r="M84" i="4"/>
  <c r="L84" i="4"/>
  <c r="K84" i="4"/>
  <c r="H84" i="4"/>
  <c r="G84" i="4"/>
  <c r="F84" i="4"/>
  <c r="E84" i="4"/>
  <c r="D84" i="4"/>
  <c r="C84" i="4"/>
  <c r="I85" i="4"/>
  <c r="Q85" i="4" s="1"/>
  <c r="Y85" i="4" s="1"/>
  <c r="AG85" i="4" s="1"/>
  <c r="J27" i="5" l="1"/>
  <c r="G27" i="5"/>
  <c r="F22" i="5" l="1"/>
  <c r="F14" i="5"/>
  <c r="F11" i="5"/>
  <c r="F27" i="5" l="1"/>
  <c r="H22" i="3"/>
  <c r="H21" i="3" l="1"/>
  <c r="D22" i="3"/>
  <c r="AF11" i="4"/>
  <c r="AF204" i="4" s="1"/>
  <c r="AE11" i="4"/>
  <c r="AE204" i="4" s="1"/>
  <c r="AD11" i="4"/>
  <c r="AD204" i="4" s="1"/>
  <c r="AC11" i="4"/>
  <c r="AC204" i="4" s="1"/>
  <c r="AB11" i="4"/>
  <c r="AB204" i="4" s="1"/>
  <c r="AA11" i="4"/>
  <c r="AA204" i="4" s="1"/>
  <c r="X11" i="4"/>
  <c r="X204" i="4" s="1"/>
  <c r="W11" i="4"/>
  <c r="W204" i="4" s="1"/>
  <c r="V11" i="4"/>
  <c r="V204" i="4" s="1"/>
  <c r="U11" i="4"/>
  <c r="U204" i="4" s="1"/>
  <c r="T11" i="4"/>
  <c r="T204" i="4" s="1"/>
  <c r="S11" i="4"/>
  <c r="S204" i="4" s="1"/>
  <c r="AG13" i="2"/>
  <c r="AF13" i="2"/>
  <c r="AE13" i="2"/>
  <c r="AD13" i="2"/>
  <c r="AC13" i="2"/>
  <c r="AB13" i="2"/>
  <c r="Y13" i="2"/>
  <c r="X13" i="2"/>
  <c r="W13" i="2"/>
  <c r="V13" i="2"/>
  <c r="U13" i="2"/>
  <c r="T13" i="2"/>
  <c r="H20" i="3" l="1"/>
  <c r="D21" i="3"/>
  <c r="I12" i="4"/>
  <c r="Q12" i="4" s="1"/>
  <c r="Y12" i="4" s="1"/>
  <c r="P11" i="4"/>
  <c r="P204" i="4" s="1"/>
  <c r="O11" i="4"/>
  <c r="O204" i="4" s="1"/>
  <c r="N11" i="4"/>
  <c r="N204" i="4" s="1"/>
  <c r="M11" i="4"/>
  <c r="M204" i="4" s="1"/>
  <c r="L11" i="4"/>
  <c r="L204" i="4" s="1"/>
  <c r="K11" i="4"/>
  <c r="K204" i="4" s="1"/>
  <c r="H11" i="4"/>
  <c r="H204" i="4" s="1"/>
  <c r="G11" i="4"/>
  <c r="G204" i="4" s="1"/>
  <c r="F11" i="4"/>
  <c r="F204" i="4" s="1"/>
  <c r="E11" i="4"/>
  <c r="E204" i="4" s="1"/>
  <c r="D11" i="4"/>
  <c r="D204" i="4" s="1"/>
  <c r="C11" i="4"/>
  <c r="C204" i="4" s="1"/>
  <c r="B11" i="4"/>
  <c r="H15" i="3" l="1"/>
  <c r="H19" i="3"/>
  <c r="D20" i="3"/>
  <c r="D19" i="3" s="1"/>
  <c r="D24" i="3" s="1"/>
  <c r="AG12" i="4"/>
  <c r="I11" i="4"/>
  <c r="H24" i="3" l="1"/>
  <c r="Q11" i="4"/>
  <c r="J14" i="2"/>
  <c r="R14" i="2" s="1"/>
  <c r="Z14" i="2" s="1"/>
  <c r="AH14" i="2" s="1"/>
  <c r="J12" i="2"/>
  <c r="R12" i="2" s="1"/>
  <c r="Z12" i="2" s="1"/>
  <c r="J11" i="2"/>
  <c r="R11" i="2" s="1"/>
  <c r="Z11" i="2" s="1"/>
  <c r="AH11" i="2" s="1"/>
  <c r="R10" i="2"/>
  <c r="Z10" i="2" s="1"/>
  <c r="AH10" i="2" l="1"/>
  <c r="Z13" i="2"/>
  <c r="AA11" i="2" s="1"/>
  <c r="AH12" i="2"/>
  <c r="AG11" i="4"/>
  <c r="Y11" i="4"/>
  <c r="D13" i="2"/>
  <c r="AA12" i="2" l="1"/>
  <c r="AA10" i="2"/>
  <c r="AH13" i="2"/>
  <c r="AI11" i="2" s="1"/>
  <c r="M13" i="2"/>
  <c r="N13" i="2"/>
  <c r="O13" i="2"/>
  <c r="P13" i="2"/>
  <c r="Q13" i="2"/>
  <c r="R13" i="2"/>
  <c r="L13" i="2"/>
  <c r="E13" i="2"/>
  <c r="F13" i="2"/>
  <c r="G13" i="2"/>
  <c r="H13" i="2"/>
  <c r="I13" i="2"/>
  <c r="J13" i="2"/>
  <c r="B13" i="2"/>
  <c r="AI10" i="2" l="1"/>
  <c r="AA13" i="2"/>
  <c r="AI12" i="2"/>
  <c r="S12" i="2"/>
  <c r="S10" i="2"/>
  <c r="S11" i="2"/>
  <c r="K11" i="2"/>
  <c r="K12" i="2"/>
  <c r="K10" i="2"/>
  <c r="C10" i="2"/>
  <c r="C11" i="2"/>
  <c r="C12" i="2"/>
  <c r="AI13" i="2" l="1"/>
  <c r="S13" i="2"/>
  <c r="K13" i="2"/>
  <c r="C13" i="2"/>
  <c r="B84" i="4" l="1"/>
  <c r="B204" i="4" s="1"/>
  <c r="I172" i="4"/>
  <c r="Q172" i="4" s="1"/>
  <c r="Y172" i="4" s="1"/>
  <c r="AG172" i="4" s="1"/>
  <c r="I155" i="4"/>
  <c r="Q155" i="4" s="1"/>
  <c r="Y155" i="4" s="1"/>
  <c r="AG155" i="4" s="1"/>
  <c r="I174" i="4"/>
  <c r="Q174" i="4" s="1"/>
  <c r="Y174" i="4" s="1"/>
  <c r="AG174" i="4" s="1"/>
  <c r="I148" i="4"/>
  <c r="Q148" i="4" s="1"/>
  <c r="Y148" i="4" s="1"/>
  <c r="AG148" i="4" s="1"/>
  <c r="I95" i="4"/>
  <c r="Q95" i="4" s="1"/>
  <c r="Y95" i="4" s="1"/>
  <c r="AG95" i="4" s="1"/>
  <c r="I109" i="4"/>
  <c r="Q109" i="4" s="1"/>
  <c r="Y109" i="4" s="1"/>
  <c r="AG109" i="4" s="1"/>
  <c r="I194" i="4"/>
  <c r="Q194" i="4" s="1"/>
  <c r="Y194" i="4" s="1"/>
  <c r="AG194" i="4" s="1"/>
  <c r="I144" i="4"/>
  <c r="Q144" i="4" s="1"/>
  <c r="Y144" i="4" s="1"/>
  <c r="AG144" i="4" s="1"/>
  <c r="I161" i="4"/>
  <c r="Q161" i="4" s="1"/>
  <c r="Y161" i="4" s="1"/>
  <c r="AG161" i="4" s="1"/>
  <c r="I91" i="4"/>
  <c r="Q91" i="4" s="1"/>
  <c r="Y91" i="4" s="1"/>
  <c r="AG91" i="4" s="1"/>
  <c r="I186" i="4"/>
  <c r="Q186" i="4" s="1"/>
  <c r="Y186" i="4" s="1"/>
  <c r="AG186" i="4" s="1"/>
  <c r="I152" i="4"/>
  <c r="Q152" i="4" s="1"/>
  <c r="Y152" i="4" s="1"/>
  <c r="AG152" i="4" s="1"/>
  <c r="I180" i="4"/>
  <c r="Q180" i="4" s="1"/>
  <c r="Y180" i="4" s="1"/>
  <c r="AG180" i="4" s="1"/>
  <c r="I192" i="4"/>
  <c r="Q192" i="4" s="1"/>
  <c r="Y192" i="4" s="1"/>
  <c r="AG192" i="4" s="1"/>
  <c r="I168" i="4"/>
  <c r="Q168" i="4" s="1"/>
  <c r="Y168" i="4" s="1"/>
  <c r="AG168" i="4" s="1"/>
  <c r="I191" i="4"/>
  <c r="Q191" i="4" s="1"/>
  <c r="Y191" i="4" s="1"/>
  <c r="AG191" i="4" s="1"/>
  <c r="I197" i="4"/>
  <c r="Q197" i="4" s="1"/>
  <c r="Y197" i="4" s="1"/>
  <c r="AG197" i="4" s="1"/>
  <c r="I86" i="4"/>
  <c r="Q86" i="4" s="1"/>
  <c r="I158" i="4"/>
  <c r="Q158" i="4" s="1"/>
  <c r="Y158" i="4" s="1"/>
  <c r="AG158" i="4" s="1"/>
  <c r="I173" i="4"/>
  <c r="Q173" i="4" s="1"/>
  <c r="Y173" i="4" s="1"/>
  <c r="AG173" i="4" s="1"/>
  <c r="I198" i="4"/>
  <c r="Q198" i="4" s="1"/>
  <c r="Y198" i="4" s="1"/>
  <c r="AG198" i="4" s="1"/>
  <c r="I124" i="4"/>
  <c r="Q124" i="4" s="1"/>
  <c r="Y124" i="4" s="1"/>
  <c r="AG124" i="4" s="1"/>
  <c r="I105" i="4"/>
  <c r="Q105" i="4" s="1"/>
  <c r="Y105" i="4" s="1"/>
  <c r="AG105" i="4" s="1"/>
  <c r="I199" i="4"/>
  <c r="Q199" i="4" s="1"/>
  <c r="Y199" i="4" s="1"/>
  <c r="AG199" i="4" s="1"/>
  <c r="I130" i="4"/>
  <c r="Q130" i="4" s="1"/>
  <c r="Y130" i="4" s="1"/>
  <c r="AG130" i="4" s="1"/>
  <c r="I134" i="4"/>
  <c r="Q134" i="4" s="1"/>
  <c r="Y134" i="4" s="1"/>
  <c r="AG134" i="4" s="1"/>
  <c r="I185" i="4"/>
  <c r="Q185" i="4" s="1"/>
  <c r="Y185" i="4" s="1"/>
  <c r="AG185" i="4" s="1"/>
  <c r="I143" i="4"/>
  <c r="Q143" i="4" s="1"/>
  <c r="Y143" i="4" s="1"/>
  <c r="AG143" i="4" s="1"/>
  <c r="I110" i="4"/>
  <c r="Q110" i="4" s="1"/>
  <c r="Y110" i="4" s="1"/>
  <c r="AG110" i="4" s="1"/>
  <c r="I126" i="4"/>
  <c r="Q126" i="4" s="1"/>
  <c r="Y126" i="4" s="1"/>
  <c r="AG126" i="4" s="1"/>
  <c r="I106" i="4"/>
  <c r="Q106" i="4" s="1"/>
  <c r="Y106" i="4" s="1"/>
  <c r="AG106" i="4" s="1"/>
  <c r="I121" i="4"/>
  <c r="Q121" i="4" s="1"/>
  <c r="Y121" i="4" s="1"/>
  <c r="AG121" i="4" s="1"/>
  <c r="I90" i="4"/>
  <c r="Q90" i="4" s="1"/>
  <c r="Y90" i="4" s="1"/>
  <c r="AG90" i="4" s="1"/>
  <c r="I128" i="4"/>
  <c r="Q128" i="4" s="1"/>
  <c r="Y128" i="4" s="1"/>
  <c r="AG128" i="4" s="1"/>
  <c r="I139" i="4"/>
  <c r="Q139" i="4" s="1"/>
  <c r="Y139" i="4" s="1"/>
  <c r="AG139" i="4" s="1"/>
  <c r="I176" i="4"/>
  <c r="Q176" i="4" s="1"/>
  <c r="Y176" i="4" s="1"/>
  <c r="AG176" i="4" s="1"/>
  <c r="I119" i="4"/>
  <c r="Q119" i="4" s="1"/>
  <c r="Y119" i="4" s="1"/>
  <c r="AG119" i="4" s="1"/>
  <c r="I132" i="4"/>
  <c r="Q132" i="4" s="1"/>
  <c r="Y132" i="4" s="1"/>
  <c r="AG132" i="4" s="1"/>
  <c r="I114" i="4"/>
  <c r="Q114" i="4" s="1"/>
  <c r="Y114" i="4" s="1"/>
  <c r="AG114" i="4" s="1"/>
  <c r="I104" i="4"/>
  <c r="Q104" i="4" s="1"/>
  <c r="Y104" i="4" s="1"/>
  <c r="AG104" i="4" s="1"/>
  <c r="I201" i="4"/>
  <c r="Q201" i="4" s="1"/>
  <c r="Y201" i="4" s="1"/>
  <c r="AG201" i="4" s="1"/>
  <c r="I127" i="4"/>
  <c r="Q127" i="4" s="1"/>
  <c r="Y127" i="4" s="1"/>
  <c r="AG127" i="4" s="1"/>
  <c r="I187" i="4"/>
  <c r="Q187" i="4" s="1"/>
  <c r="Y187" i="4" s="1"/>
  <c r="AG187" i="4" s="1"/>
  <c r="I100" i="4"/>
  <c r="Q100" i="4" s="1"/>
  <c r="Y100" i="4" s="1"/>
  <c r="AG100" i="4" s="1"/>
  <c r="I136" i="4"/>
  <c r="Q136" i="4" s="1"/>
  <c r="Y136" i="4" s="1"/>
  <c r="AG136" i="4" s="1"/>
  <c r="I131" i="4"/>
  <c r="Q131" i="4" s="1"/>
  <c r="Y131" i="4" s="1"/>
  <c r="AG131" i="4" s="1"/>
  <c r="I169" i="4"/>
  <c r="Q169" i="4" s="1"/>
  <c r="Y169" i="4" s="1"/>
  <c r="AG169" i="4" s="1"/>
  <c r="I137" i="4"/>
  <c r="Q137" i="4" s="1"/>
  <c r="Y137" i="4" s="1"/>
  <c r="AG137" i="4" s="1"/>
  <c r="I196" i="4"/>
  <c r="Q196" i="4" s="1"/>
  <c r="Y196" i="4" s="1"/>
  <c r="AG196" i="4" s="1"/>
  <c r="I171" i="4"/>
  <c r="Q171" i="4" s="1"/>
  <c r="Y171" i="4" s="1"/>
  <c r="AG171" i="4" s="1"/>
  <c r="I149" i="4"/>
  <c r="Q149" i="4" s="1"/>
  <c r="Y149" i="4" s="1"/>
  <c r="AG149" i="4" s="1"/>
  <c r="I145" i="4"/>
  <c r="Q145" i="4" s="1"/>
  <c r="Y145" i="4" s="1"/>
  <c r="AG145" i="4" s="1"/>
  <c r="I162" i="4"/>
  <c r="Q162" i="4" s="1"/>
  <c r="Y162" i="4" s="1"/>
  <c r="AG162" i="4" s="1"/>
  <c r="I117" i="4"/>
  <c r="Q117" i="4" s="1"/>
  <c r="Y117" i="4" s="1"/>
  <c r="AG117" i="4" s="1"/>
  <c r="I141" i="4"/>
  <c r="Q141" i="4" s="1"/>
  <c r="Y141" i="4" s="1"/>
  <c r="AG141" i="4" s="1"/>
  <c r="I175" i="4"/>
  <c r="Q175" i="4" s="1"/>
  <c r="Y175" i="4" s="1"/>
  <c r="AG175" i="4" s="1"/>
  <c r="I120" i="4"/>
  <c r="Q120" i="4" s="1"/>
  <c r="Y120" i="4" s="1"/>
  <c r="AG120" i="4" s="1"/>
  <c r="I164" i="4"/>
  <c r="Q164" i="4" s="1"/>
  <c r="Y164" i="4" s="1"/>
  <c r="AG164" i="4" s="1"/>
  <c r="I99" i="4"/>
  <c r="Q99" i="4" s="1"/>
  <c r="Y99" i="4" s="1"/>
  <c r="AG99" i="4" s="1"/>
  <c r="I140" i="4"/>
  <c r="Q140" i="4" s="1"/>
  <c r="Y140" i="4" s="1"/>
  <c r="AG140" i="4" s="1"/>
  <c r="I108" i="4"/>
  <c r="Q108" i="4" s="1"/>
  <c r="Y108" i="4" s="1"/>
  <c r="AG108" i="4" s="1"/>
  <c r="I154" i="4"/>
  <c r="Q154" i="4" s="1"/>
  <c r="Y154" i="4" s="1"/>
  <c r="AG154" i="4" s="1"/>
  <c r="I153" i="4"/>
  <c r="Q153" i="4" s="1"/>
  <c r="Y153" i="4" s="1"/>
  <c r="AG153" i="4" s="1"/>
  <c r="I179" i="4"/>
  <c r="Q179" i="4" s="1"/>
  <c r="Y179" i="4" s="1"/>
  <c r="AG179" i="4" s="1"/>
  <c r="I183" i="4"/>
  <c r="Q183" i="4" s="1"/>
  <c r="Y183" i="4" s="1"/>
  <c r="AG183" i="4" s="1"/>
  <c r="I177" i="4"/>
  <c r="Q177" i="4" s="1"/>
  <c r="Y177" i="4" s="1"/>
  <c r="AG177" i="4" s="1"/>
  <c r="I163" i="4"/>
  <c r="Q163" i="4" s="1"/>
  <c r="Y163" i="4" s="1"/>
  <c r="AG163" i="4" s="1"/>
  <c r="I129" i="4"/>
  <c r="Q129" i="4" s="1"/>
  <c r="Y129" i="4" s="1"/>
  <c r="AG129" i="4" s="1"/>
  <c r="I94" i="4"/>
  <c r="Q94" i="4" s="1"/>
  <c r="Y94" i="4" s="1"/>
  <c r="AG94" i="4" s="1"/>
  <c r="I118" i="4"/>
  <c r="Q118" i="4" s="1"/>
  <c r="Y118" i="4" s="1"/>
  <c r="AG118" i="4" s="1"/>
  <c r="I182" i="4"/>
  <c r="Q182" i="4" s="1"/>
  <c r="Y182" i="4" s="1"/>
  <c r="AG182" i="4" s="1"/>
  <c r="I92" i="4"/>
  <c r="Q92" i="4" s="1"/>
  <c r="Y92" i="4" s="1"/>
  <c r="AG92" i="4" s="1"/>
  <c r="I160" i="4"/>
  <c r="Q160" i="4" s="1"/>
  <c r="Y160" i="4" s="1"/>
  <c r="AG160" i="4" s="1"/>
  <c r="I125" i="4"/>
  <c r="Q125" i="4" s="1"/>
  <c r="Y125" i="4" s="1"/>
  <c r="AG125" i="4" s="1"/>
  <c r="I159" i="4"/>
  <c r="Q159" i="4" s="1"/>
  <c r="Y159" i="4" s="1"/>
  <c r="AG159" i="4" s="1"/>
  <c r="I115" i="4"/>
  <c r="Q115" i="4" s="1"/>
  <c r="Y115" i="4" s="1"/>
  <c r="AG115" i="4" s="1"/>
  <c r="I170" i="4"/>
  <c r="Q170" i="4" s="1"/>
  <c r="Y170" i="4" s="1"/>
  <c r="AG170" i="4" s="1"/>
  <c r="I96" i="4"/>
  <c r="Q96" i="4" s="1"/>
  <c r="Y96" i="4" s="1"/>
  <c r="AG96" i="4" s="1"/>
  <c r="I195" i="4"/>
  <c r="Q195" i="4" s="1"/>
  <c r="Y195" i="4" s="1"/>
  <c r="AG195" i="4" s="1"/>
  <c r="I188" i="4"/>
  <c r="Q188" i="4" s="1"/>
  <c r="Y188" i="4" s="1"/>
  <c r="AG188" i="4" s="1"/>
  <c r="I135" i="4"/>
  <c r="Q135" i="4" s="1"/>
  <c r="Y135" i="4" s="1"/>
  <c r="AG135" i="4" s="1"/>
  <c r="I156" i="4"/>
  <c r="Q156" i="4" s="1"/>
  <c r="Y156" i="4" s="1"/>
  <c r="AG156" i="4" s="1"/>
  <c r="I93" i="4"/>
  <c r="Q93" i="4" s="1"/>
  <c r="Y93" i="4" s="1"/>
  <c r="AG93" i="4" s="1"/>
  <c r="I165" i="4"/>
  <c r="Q165" i="4" s="1"/>
  <c r="Y165" i="4" s="1"/>
  <c r="AG165" i="4" s="1"/>
  <c r="I138" i="4"/>
  <c r="Q138" i="4" s="1"/>
  <c r="Y138" i="4" s="1"/>
  <c r="AG138" i="4" s="1"/>
  <c r="I150" i="4"/>
  <c r="Q150" i="4" s="1"/>
  <c r="Y150" i="4" s="1"/>
  <c r="AG150" i="4" s="1"/>
  <c r="I189" i="4"/>
  <c r="Q189" i="4" s="1"/>
  <c r="Y189" i="4" s="1"/>
  <c r="AG189" i="4" s="1"/>
  <c r="I87" i="4"/>
  <c r="Q87" i="4" s="1"/>
  <c r="Y87" i="4" s="1"/>
  <c r="AG87" i="4" s="1"/>
  <c r="I122" i="4"/>
  <c r="Q122" i="4" s="1"/>
  <c r="Y122" i="4" s="1"/>
  <c r="AG122" i="4" s="1"/>
  <c r="I167" i="4"/>
  <c r="Q167" i="4" s="1"/>
  <c r="Y167" i="4" s="1"/>
  <c r="AG167" i="4" s="1"/>
  <c r="I123" i="4"/>
  <c r="Q123" i="4" s="1"/>
  <c r="Y123" i="4" s="1"/>
  <c r="AG123" i="4" s="1"/>
  <c r="I184" i="4"/>
  <c r="Q184" i="4" s="1"/>
  <c r="Y184" i="4" s="1"/>
  <c r="AG184" i="4" s="1"/>
  <c r="I166" i="4"/>
  <c r="Q166" i="4" s="1"/>
  <c r="Y166" i="4" s="1"/>
  <c r="AG166" i="4" s="1"/>
  <c r="I200" i="4"/>
  <c r="Q200" i="4" s="1"/>
  <c r="Y200" i="4" s="1"/>
  <c r="AG200" i="4" s="1"/>
  <c r="I146" i="4"/>
  <c r="Q146" i="4" s="1"/>
  <c r="Y146" i="4" s="1"/>
  <c r="AG146" i="4" s="1"/>
  <c r="I116" i="4"/>
  <c r="Q116" i="4" s="1"/>
  <c r="Y116" i="4" s="1"/>
  <c r="AG116" i="4" s="1"/>
  <c r="I107" i="4"/>
  <c r="Q107" i="4" s="1"/>
  <c r="Y107" i="4" s="1"/>
  <c r="AG107" i="4" s="1"/>
  <c r="I97" i="4"/>
  <c r="Q97" i="4" s="1"/>
  <c r="Y97" i="4" s="1"/>
  <c r="AG97" i="4" s="1"/>
  <c r="I88" i="4"/>
  <c r="Q88" i="4" s="1"/>
  <c r="Y88" i="4" s="1"/>
  <c r="AG88" i="4" s="1"/>
  <c r="I111" i="4"/>
  <c r="Q111" i="4" s="1"/>
  <c r="Y111" i="4" s="1"/>
  <c r="AG111" i="4" s="1"/>
  <c r="I103" i="4"/>
  <c r="Q103" i="4" s="1"/>
  <c r="Y103" i="4" s="1"/>
  <c r="AG103" i="4" s="1"/>
  <c r="I98" i="4"/>
  <c r="Q98" i="4" s="1"/>
  <c r="Y98" i="4" s="1"/>
  <c r="AG98" i="4" s="1"/>
  <c r="I101" i="4"/>
  <c r="Q101" i="4" s="1"/>
  <c r="Y101" i="4" s="1"/>
  <c r="AG101" i="4" s="1"/>
  <c r="I133" i="4"/>
  <c r="Q133" i="4" s="1"/>
  <c r="Y133" i="4" s="1"/>
  <c r="AG133" i="4" s="1"/>
  <c r="I142" i="4"/>
  <c r="Q142" i="4" s="1"/>
  <c r="Y142" i="4" s="1"/>
  <c r="AG142" i="4" s="1"/>
  <c r="I181" i="4"/>
  <c r="Q181" i="4" s="1"/>
  <c r="Y181" i="4" s="1"/>
  <c r="AG181" i="4" s="1"/>
  <c r="I102" i="4"/>
  <c r="Q102" i="4" s="1"/>
  <c r="Y102" i="4" s="1"/>
  <c r="AG102" i="4" s="1"/>
  <c r="I157" i="4"/>
  <c r="Q157" i="4" s="1"/>
  <c r="Y157" i="4" s="1"/>
  <c r="AG157" i="4" s="1"/>
  <c r="I113" i="4"/>
  <c r="Q113" i="4" s="1"/>
  <c r="Y113" i="4" s="1"/>
  <c r="AG113" i="4" s="1"/>
  <c r="I193" i="4"/>
  <c r="Q193" i="4" s="1"/>
  <c r="Y193" i="4" s="1"/>
  <c r="AG193" i="4" s="1"/>
  <c r="I190" i="4"/>
  <c r="Q190" i="4" s="1"/>
  <c r="Y190" i="4" s="1"/>
  <c r="AG190" i="4" s="1"/>
  <c r="I151" i="4"/>
  <c r="Q151" i="4" s="1"/>
  <c r="Y151" i="4" s="1"/>
  <c r="AG151" i="4" s="1"/>
  <c r="I178" i="4"/>
  <c r="Q178" i="4" s="1"/>
  <c r="Y178" i="4" s="1"/>
  <c r="AG178" i="4" s="1"/>
  <c r="I89" i="4"/>
  <c r="Q89" i="4" s="1"/>
  <c r="Y89" i="4" s="1"/>
  <c r="AG89" i="4" s="1"/>
  <c r="I147" i="4"/>
  <c r="Q147" i="4" s="1"/>
  <c r="Y147" i="4" s="1"/>
  <c r="AG147" i="4" s="1"/>
  <c r="Q84" i="4" l="1"/>
  <c r="Q204" i="4" s="1"/>
  <c r="Y86" i="4"/>
  <c r="I84" i="4"/>
  <c r="I204" i="4" s="1"/>
  <c r="Y84" i="4" l="1"/>
  <c r="Y204" i="4" s="1"/>
  <c r="AG86" i="4"/>
  <c r="AG84" i="4" s="1"/>
  <c r="AG204" i="4" s="1"/>
  <c r="G15" i="3"/>
  <c r="G11" i="3"/>
  <c r="G19" i="3"/>
  <c r="G24" i="3" s="1"/>
</calcChain>
</file>

<file path=xl/sharedStrings.xml><?xml version="1.0" encoding="utf-8"?>
<sst xmlns="http://schemas.openxmlformats.org/spreadsheetml/2006/main" count="917" uniqueCount="300">
  <si>
    <t>Presupuesto Anual Aprobado</t>
  </si>
  <si>
    <t xml:space="preserve">Ampliación </t>
  </si>
  <si>
    <t>Reducción</t>
  </si>
  <si>
    <t>Nombre del Organismo Descentralizado</t>
  </si>
  <si>
    <t>Notas:</t>
  </si>
  <si>
    <t>Porcentaje</t>
  </si>
  <si>
    <t>Ampliación</t>
  </si>
  <si>
    <t xml:space="preserve">Licitación Pública </t>
  </si>
  <si>
    <t>Invitación a cuando menos tres personas</t>
  </si>
  <si>
    <t>Adjudicación directa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</si>
  <si>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</si>
  <si>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</si>
  <si>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</si>
  <si>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</si>
  <si>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</si>
  <si>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</si>
  <si>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</si>
  <si>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</si>
  <si>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</si>
  <si>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</si>
  <si>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</si>
  <si>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</si>
  <si>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</si>
  <si>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SFP-CPF-0404-2021 (FISCAL)</t>
  </si>
  <si>
    <t>N/A</t>
  </si>
  <si>
    <t>Capitulo / partida</t>
  </si>
  <si>
    <t>Capitulo / Partida</t>
  </si>
  <si>
    <t xml:space="preserve">Procedimiento de Contratación </t>
  </si>
  <si>
    <t>(Licitación Pública )</t>
  </si>
  <si>
    <t>(Adjudicación directa)</t>
  </si>
  <si>
    <t xml:space="preserve">Adecuaciones Presupuestarias al Programa Anual de Adquisiciones, Arrendamientos y Servicios del Ejercicio Fiscal </t>
  </si>
  <si>
    <t>Bajo protesta de decir verdad, se señala que la presente información es verídica y responsabilidad de quien la emite.</t>
  </si>
  <si>
    <t>(Número) Sesión Extraordinaria (Fecha)</t>
  </si>
  <si>
    <t>Procedimiento de Contratación</t>
  </si>
  <si>
    <t>Adecuaciones  Compensadas</t>
  </si>
  <si>
    <t>Adecuaciones Recalendarizadas</t>
  </si>
  <si>
    <t>Adecuación Compensadas</t>
  </si>
  <si>
    <t>Adecuación Recalendarizadas</t>
  </si>
  <si>
    <r>
      <rPr>
        <b/>
        <sz val="10"/>
        <rFont val="Montserrat"/>
        <family val="3"/>
      </rPr>
      <t xml:space="preserve">1. </t>
    </r>
    <r>
      <rPr>
        <sz val="10"/>
        <rFont val="Montserrat"/>
        <family val="3"/>
      </rPr>
      <t xml:space="preserve">Para la realización de las adecuaciones presupuestarias a este programa se debe considerar </t>
    </r>
    <r>
      <rPr>
        <b/>
        <sz val="10"/>
        <rFont val="Montserrat"/>
        <family val="3"/>
      </rPr>
      <t>el presupuesto original,  en caso de haber adecuaciones se tomará la última modificación aprobada</t>
    </r>
    <r>
      <rPr>
        <sz val="10"/>
        <rFont val="Montserrat"/>
        <family val="3"/>
      </rPr>
      <t>.</t>
    </r>
  </si>
  <si>
    <r>
      <rPr>
        <b/>
        <sz val="10"/>
        <color theme="1"/>
        <rFont val="Montserrat"/>
        <family val="3"/>
      </rPr>
      <t>2.</t>
    </r>
    <r>
      <rPr>
        <sz val="10"/>
        <color theme="1"/>
        <rFont val="Montserrat"/>
        <family val="3"/>
      </rPr>
      <t xml:space="preserve"> El formato establece</t>
    </r>
    <r>
      <rPr>
        <b/>
        <sz val="10"/>
        <color theme="1"/>
        <rFont val="Montserrat"/>
        <family val="3"/>
      </rPr>
      <t xml:space="preserve"> llevar un histórico </t>
    </r>
    <r>
      <rPr>
        <sz val="10"/>
        <color theme="1"/>
        <rFont val="Montserrat"/>
        <family val="3"/>
      </rPr>
      <t>de las adecuaciones presupuestarias aprobadas con número de sesión y fecha.</t>
    </r>
  </si>
  <si>
    <r>
      <rPr>
        <b/>
        <sz val="10"/>
        <color theme="1"/>
        <rFont val="Montserrat"/>
        <family val="3"/>
      </rPr>
      <t xml:space="preserve">3. </t>
    </r>
    <r>
      <rPr>
        <sz val="10"/>
        <color theme="1"/>
        <rFont val="Montserrat"/>
        <family val="3"/>
      </rPr>
      <t xml:space="preserve">La información se debe presentar con su </t>
    </r>
    <r>
      <rPr>
        <b/>
        <sz val="10"/>
        <color theme="1"/>
        <rFont val="Montserrat"/>
        <family val="3"/>
      </rPr>
      <t>acta del comité de adquisiciones.</t>
    </r>
  </si>
  <si>
    <r>
      <rPr>
        <b/>
        <sz val="10"/>
        <color theme="1"/>
        <rFont val="Montserrat"/>
        <family val="3"/>
      </rPr>
      <t xml:space="preserve">4. </t>
    </r>
    <r>
      <rPr>
        <sz val="10"/>
        <color theme="1"/>
        <rFont val="Montserrat"/>
        <family val="3"/>
      </rPr>
      <t>Indicar el  tipo de Procedimiento de contratación por cada partida presupuestal: Licitación Pública, Invitación a cuando menos tres personas y Adjudicación directa.</t>
    </r>
  </si>
  <si>
    <t>Presupuesto Anual Modificado</t>
  </si>
  <si>
    <r>
      <rPr>
        <b/>
        <sz val="10"/>
        <color theme="1"/>
        <rFont val="Montserrat"/>
        <family val="3"/>
      </rPr>
      <t>3.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</si>
  <si>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r>
      <rPr>
        <b/>
        <sz val="10"/>
        <color theme="1"/>
        <rFont val="Montserrat"/>
        <family val="3"/>
      </rPr>
      <t>5.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</si>
  <si>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t>Bajo protesta de decir verdad, se señala que la presente información es verídica y responsabilidad de quién la emite.</t>
  </si>
  <si>
    <t xml:space="preserve">Presupuesto fuera del programa </t>
  </si>
  <si>
    <t>Primera Adecuación</t>
  </si>
  <si>
    <t>Segunda Adecuación</t>
  </si>
  <si>
    <t>Tercera Adecuación</t>
  </si>
  <si>
    <t>Cuarta Adecuación</t>
  </si>
  <si>
    <t xml:space="preserve">Segunda Adecuación </t>
  </si>
  <si>
    <t xml:space="preserve">Tercera Adecuación </t>
  </si>
  <si>
    <t xml:space="preserve">Cuarta Adecuación </t>
  </si>
  <si>
    <t>Procedimiento de contratación</t>
  </si>
  <si>
    <t>Total capítulo</t>
  </si>
  <si>
    <t xml:space="preserve"> Presupuesto fuera del Programa Anual de Adquisiciones, Arrendamientos y Servicios</t>
  </si>
  <si>
    <t>Capítulo 2000 - materiales y suministros</t>
  </si>
  <si>
    <t>Alimentación de Personas</t>
  </si>
  <si>
    <t xml:space="preserve">Capítulo 3000 - servicios generales </t>
  </si>
  <si>
    <t>Viáticos en el país</t>
  </si>
  <si>
    <t>Capítulo 5000 - bienes muebles, inmuebles e intangibles</t>
  </si>
  <si>
    <r>
      <rPr>
        <b/>
        <sz val="9"/>
        <rFont val="Montserrat"/>
        <family val="3"/>
      </rPr>
      <t>Nota:</t>
    </r>
    <r>
      <rPr>
        <sz val="9"/>
        <rFont val="Montserrat"/>
        <family val="3"/>
      </rPr>
      <t xml:space="preserve"> </t>
    </r>
  </si>
  <si>
    <r>
      <rPr>
        <b/>
        <sz val="9"/>
        <rFont val="Montserrat"/>
        <family val="3"/>
      </rPr>
      <t>2.</t>
    </r>
    <r>
      <rPr>
        <sz val="9"/>
        <rFont val="Montserrat"/>
        <family val="3"/>
      </rPr>
      <t xml:space="preserve">	Los formatos establecido</t>
    </r>
    <r>
      <rPr>
        <b/>
        <sz val="9"/>
        <rFont val="Montserrat"/>
        <family val="3"/>
      </rPr>
      <t>s no deben ser modificados en su estructura y formulas.</t>
    </r>
  </si>
  <si>
    <t>CapÍtulo</t>
  </si>
  <si>
    <t>Primera                                Adecuación Anual                                                Último modificado</t>
  </si>
  <si>
    <t>Segunda                  Adecuación Anual                               Último modificado</t>
  </si>
  <si>
    <t>Tercera                            Adecuación Anual                      Último modificado</t>
  </si>
  <si>
    <t>Cuarta                              Adecuación Anual                    Último modificado</t>
  </si>
  <si>
    <t>Primera Adecuación Anual</t>
  </si>
  <si>
    <t>Segunda Adecuación Anual</t>
  </si>
  <si>
    <t>Tercera Adecuación Anual</t>
  </si>
  <si>
    <t>Cuarta Adecuación Anual</t>
  </si>
  <si>
    <t xml:space="preserve">Adecuaciones Presupuestarias al Programa Anual de Adquisiciones, Arrendamientos </t>
  </si>
  <si>
    <t xml:space="preserve">Adecuaciones Presupuestarias al Programa Anual de Adquisiciones, Arrendamientos                                                                 </t>
  </si>
  <si>
    <t xml:space="preserve">  y Servicios del Ejercicio Fiscal </t>
  </si>
  <si>
    <r>
      <rPr>
        <b/>
        <sz val="10"/>
        <color theme="1"/>
        <rFont val="Montserrat"/>
        <family val="3"/>
      </rPr>
      <t>4.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</si>
  <si>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r>
      <t xml:space="preserve">3. </t>
    </r>
    <r>
      <rPr>
        <sz val="10"/>
        <color theme="1"/>
        <rFont val="Montserrat"/>
        <family val="3"/>
      </rPr>
      <t xml:space="preserve">En el presupuesto fuera del programa se deben de considerar las partidas de los capítulos 2000, 3000 y 5000 que esten debidamente justificados conforme a la Ley de Adquisiciones, Arrendamientos y servicios. </t>
    </r>
  </si>
  <si>
    <t>Calendarizado Capítulo</t>
  </si>
  <si>
    <r>
      <rPr>
        <b/>
        <sz val="9"/>
        <rFont val="Montserrat"/>
        <family val="3"/>
      </rPr>
      <t>1.</t>
    </r>
    <r>
      <rPr>
        <sz val="9"/>
        <rFont val="Montserrat"/>
        <family val="3"/>
      </rPr>
      <t xml:space="preserve"> De las partidas que se consideran como excepción a este programa, deberá estar fundadas y motivadas conforme al articulo 5 fracción IX y X de la LAASSPEH y 14 RLAASSPEH y demás normativa aplicable, con la autorización del Titular del Organismo y del Comité de Adquisiciones, Arrendamientos y Servicios.</t>
    </r>
  </si>
  <si>
    <t>Núm. de Sesión, Año.</t>
  </si>
  <si>
    <t>Adecuaciones  Líquida</t>
  </si>
  <si>
    <t>Adecuación Líquida</t>
  </si>
  <si>
    <t>211001 Material de Oficina</t>
  </si>
  <si>
    <t>211002 Gastos de Oficina</t>
  </si>
  <si>
    <t>211003 Muebles de oficina, estantería y equipo de administración</t>
  </si>
  <si>
    <t>212001 Materiales y útiles de impresión y reproducción</t>
  </si>
  <si>
    <t>212002 Materiales y Suministros de Fotografía</t>
  </si>
  <si>
    <t>213001 Material estadístico y geográfico</t>
  </si>
  <si>
    <t>214001 Materiales y útiles consumibles para el procesamiento en equipos y bienes informáticos</t>
  </si>
  <si>
    <t>214002 Materiales de Grabación</t>
  </si>
  <si>
    <t>214003 Materiales menores de comunicación</t>
  </si>
  <si>
    <t>215001 Suscripciones a Publicaciones y Periódicos</t>
  </si>
  <si>
    <t>216001 Material de Limpieza</t>
  </si>
  <si>
    <t>216002 Material de Aseo Personal</t>
  </si>
  <si>
    <t>217001 Material Didáctico</t>
  </si>
  <si>
    <t>218001 Placas de circulación vehicular</t>
  </si>
  <si>
    <t>218002 Identificadores e Iconos de señalización</t>
  </si>
  <si>
    <t>221001 Alimentación de Personas</t>
  </si>
  <si>
    <t>221002 Alimentación para Personas Derivado de la Prestación de Servicios Públicos en Cuerpos de Seguridad Pública, de reinserción Social y Procuración de Justicia</t>
  </si>
  <si>
    <t>221006 Productos alimenticios para el personal derivado de actividades extraordinarias</t>
  </si>
  <si>
    <t>221007 Productos Alimenticios</t>
  </si>
  <si>
    <t>222001 Alimentación de Animales</t>
  </si>
  <si>
    <t>223001 Utensilios para el Servicio de Alimentación</t>
  </si>
  <si>
    <t>231001 Productos agrícolas</t>
  </si>
  <si>
    <t>231002 Productos pecuarios</t>
  </si>
  <si>
    <t>231003 Productos forestales</t>
  </si>
  <si>
    <t>231004 Productos de madera</t>
  </si>
  <si>
    <t>232001 Insumos textiles</t>
  </si>
  <si>
    <t>233001 Productos de papel, cartón e impresos adquiridos como materia prima</t>
  </si>
  <si>
    <t>234001 Combustibles, lubricantes y aditivos como materia prima</t>
  </si>
  <si>
    <t>235001 Productos químicos, farmacéuticos y de laboratorio adquiridos como materia prima</t>
  </si>
  <si>
    <t>236001 Productos metálicos y a base de minerales no metálicos adquiridos como materia prima</t>
  </si>
  <si>
    <t>237001 Productos de cuero, piel, plástico y hule adquiridos como materia prima</t>
  </si>
  <si>
    <t>238001 Mercancías adquiridas para su comercialización</t>
  </si>
  <si>
    <t>239001 Otros productos adquiridos como materia prima</t>
  </si>
  <si>
    <t>241001 Productos minerales no metálicos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</si>
  <si>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</si>
  <si>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</si>
  <si>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</si>
  <si>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</si>
  <si>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Eléctrico</t>
  </si>
  <si>
    <t>246002 Material Electrónico</t>
  </si>
  <si>
    <t>247001 Artículos metálicos para la construcción</t>
  </si>
  <si>
    <t>248001 Materiales complementarios</t>
  </si>
  <si>
    <t>249001 Otros materiales y artículos de construcción y reparación</t>
  </si>
  <si>
    <t>251001 Sustancias Químicas</t>
  </si>
  <si>
    <t>252001 Plaguicidas, Abonos y Fertilizantes</t>
  </si>
  <si>
    <t>253001 Medicinas y Productos Farmacéuticos</t>
  </si>
  <si>
    <t>254001 Materiales, accesorios y suministros médicos</t>
  </si>
  <si>
    <t>255001 Materiales, accesorios y suministros de laboratorio</t>
  </si>
  <si>
    <t>256001 Fibras sintéticas, hules, plásticos y derivados</t>
  </si>
  <si>
    <t>259001 Otros productos químicos</t>
  </si>
  <si>
    <t>261001 Combustibles y Lubricantes para vehículos y equipos terrestres</t>
  </si>
  <si>
    <t>261002 Combustibles y lubricantes para vehículos aéreos</t>
  </si>
  <si>
    <t>261003 Combustibles y lubricantes para otro tipo de vehículos</t>
  </si>
  <si>
    <t>262001 Carbón y sus derivados</t>
  </si>
  <si>
    <t>271001 Vestuario y uniformes</t>
  </si>
  <si>
    <t>272001 Prendas de seguridad y protección personal</t>
  </si>
  <si>
    <t>273001 Artículos Deportivos</t>
  </si>
  <si>
    <t>274001 Productos textiles</t>
  </si>
  <si>
    <t>275001 Blancos y otros productos textiles, excepto prendas de vestir</t>
  </si>
  <si>
    <t>281001 Sustancias y Materiales Explosivos</t>
  </si>
  <si>
    <t>282001 Materiales de Seguridad Pública</t>
  </si>
  <si>
    <t>283001 Prendas de protección para seguridad pública</t>
  </si>
  <si>
    <t>291001 Herramientas Menores</t>
  </si>
  <si>
    <t>292001 Refacciones y accesorios menores de edificios</t>
  </si>
  <si>
    <t>293001 Refacciones y accesorios menores de mobiliario y equipo de administración, educacional y recreativo</t>
  </si>
  <si>
    <t>294001 Refacciones y accesorios menores de equipo de cómputo y tecnologías de la información</t>
  </si>
  <si>
    <t>295001 Refacciones y accesorios menores de equipo e instrumental
médico y de laboratorio</t>
  </si>
  <si>
    <t>296001 Refacciones para vehículos y equipos de transporte</t>
  </si>
  <si>
    <t>296002 Refacciones para aeronaves</t>
  </si>
  <si>
    <t>297001 Refacciones y accesorios menores de equipo de defensa y seguridad</t>
  </si>
  <si>
    <t>298001 Refacciones y accesorios menores de maquinaria y otros equipos</t>
  </si>
  <si>
    <t>299001 Refacciones y accesorios menores otros bienes muebles</t>
  </si>
  <si>
    <t>311001 Servicio de Energía Eléctrica</t>
  </si>
  <si>
    <t>312001 Gas</t>
  </si>
  <si>
    <t>313001 Servicio de Agua</t>
  </si>
  <si>
    <t>314001 Servicio Telefónico Tradicional</t>
  </si>
  <si>
    <t>315001 Servicio de Telefonía Celular</t>
  </si>
  <si>
    <t>316001 Servicios de Telecomunicaciones</t>
  </si>
  <si>
    <t>316002 Servicio de Radiolocalización</t>
  </si>
  <si>
    <t>316003 Servicios de Internet</t>
  </si>
  <si>
    <t>317001 Servicios de acceso de Internet, redes y procesamiento de información</t>
  </si>
  <si>
    <t>318001 Servicio Postal</t>
  </si>
  <si>
    <t>318002 Servicio Telegráfico</t>
  </si>
  <si>
    <t>319001 Servicios integrales y otros servicios</t>
  </si>
  <si>
    <t>319004 Servicios Integrales de Infraestructura de Cómputo</t>
  </si>
  <si>
    <t>321001 Arrendamiento de terrenos</t>
  </si>
  <si>
    <t>322001 Arrendamiento de edificios</t>
  </si>
  <si>
    <t>323001 Arrendamiento de Equipo y Bienes Informáticos</t>
  </si>
  <si>
    <t>323002 Arrendamiento de Equipo de Fotocopiado</t>
  </si>
  <si>
    <t>323004 Servicios de Mantenimiento de Aplicaciones Informáticas</t>
  </si>
  <si>
    <t>324001 Arrendamiento de equipo e instrumental médico y de laboratorio</t>
  </si>
  <si>
    <t>325001 Arrendamiento de vehículos y equipo de transporte</t>
  </si>
  <si>
    <t>326001 Arrendamiento de maquinaria, otros equipos y herramientas</t>
  </si>
  <si>
    <t>327001 Arrendamiento de activos intangibles</t>
  </si>
  <si>
    <t>328001 Arrendamiento financiero</t>
  </si>
  <si>
    <t>329001 Otros arrendamientos</t>
  </si>
  <si>
    <t>331001 Servicios legales</t>
  </si>
  <si>
    <t>331002 Servicios de contabilidad, auditoría y servicios relacionados</t>
  </si>
  <si>
    <t>331003 Servicios de consultoría y asesoría</t>
  </si>
  <si>
    <t>332001 Servicios de diseño, arquitectura, ingeniería y actividades relacionadas</t>
  </si>
  <si>
    <t>333001 Servicios de informática</t>
  </si>
  <si>
    <t>334001 Capacitación</t>
  </si>
  <si>
    <t>334002 Capacitación básica policial</t>
  </si>
  <si>
    <t>334003 Formación Policial Especializada</t>
  </si>
  <si>
    <t>335001 Servicios de investigación científica y desarrollo</t>
  </si>
  <si>
    <t>336001 Servicios de apoyo administrativo, fotocopiado e impresión</t>
  </si>
  <si>
    <t>336002 Formas valoradas</t>
  </si>
  <si>
    <t>336003 Material Electoral</t>
  </si>
  <si>
    <t>336006 Servicios de Digitalización</t>
  </si>
  <si>
    <t>337001 Servicios de protección y seguridad</t>
  </si>
  <si>
    <t>337002 Servicio integral de arrendamiento inteligente</t>
  </si>
  <si>
    <t>338001 Servicios de Vigilancia</t>
  </si>
  <si>
    <t>339001 Estudios e Investigaciones</t>
  </si>
  <si>
    <t>339002 Evaluación a Cuerpos de Seguridad</t>
  </si>
  <si>
    <t>339003 Servicios Integrales</t>
  </si>
  <si>
    <t>339004 Servicios Integrales de Control Vehicular</t>
  </si>
  <si>
    <t>339005 Servicios complementarios de Control Vehicular</t>
  </si>
  <si>
    <t>341001 Servicios financieros y bancarios</t>
  </si>
  <si>
    <t>342001 Servicios de cobranza, investigación crediticia y similar</t>
  </si>
  <si>
    <t>343001 Servicio de Traslado de Valores</t>
  </si>
  <si>
    <t>344001 Seguros de responsabilidad patrimonial y fianzas</t>
  </si>
  <si>
    <t>345001 Seguros</t>
  </si>
  <si>
    <t>345002 Seguros catastróficos</t>
  </si>
  <si>
    <t>345003 Seguro de vida campesino</t>
  </si>
  <si>
    <t>345004 Seguro Facultativo</t>
  </si>
  <si>
    <t>346001 Almacenaje, envase y embalaje</t>
  </si>
  <si>
    <t>347001 Fletes y Maniobras</t>
  </si>
  <si>
    <t>348001 Comisiones por ventas</t>
  </si>
  <si>
    <t>349001 Servicios financieros, bancarios y comerciales integrales</t>
  </si>
  <si>
    <t>351001 Conservación y mantenimiento menor de inmuebles</t>
  </si>
  <si>
    <t>352001 Mantenimiento de Mobiliario y Equipo de Administración, educacional y recreativo</t>
  </si>
  <si>
    <t>352002 Mantenimiento de Equipo y Aparatos de Comunicación y Telecomunicación</t>
  </si>
  <si>
    <t>353001 Instalación, reparación y mantenimiento de bienes informáticos</t>
  </si>
  <si>
    <t>354001 Instalación, reparación y mantenimiento de equipo e instrumental médico y de laboratorio</t>
  </si>
  <si>
    <t>355001 Mantenimiento de Vehículos</t>
  </si>
  <si>
    <t>355002 Reparación Mayor de Vehículos</t>
  </si>
  <si>
    <t>355003 Mantenimiento de Aeronaves</t>
  </si>
  <si>
    <t>356001 Reparación y mantenimiento de equipo de defensa y seguridad</t>
  </si>
  <si>
    <t>357001 Mantenimiento de Maquinaria y Equipo</t>
  </si>
  <si>
    <t>357002 Mantenimiento e Instalación de Equipos y Herramientas para Suministro de Agua</t>
  </si>
  <si>
    <t>357003 Mantenimiento de Señalizaciones</t>
  </si>
  <si>
    <t>358001 Servicios de limpieza y manejo de desechos</t>
  </si>
  <si>
    <t>359001 Servicios de jardinería y fumigación</t>
  </si>
  <si>
    <t>361001 Difusión de programas y actividades gubernamentales</t>
  </si>
  <si>
    <t>361002 Impresiones y Publicaciones Oficiales</t>
  </si>
  <si>
    <t>362001 Difusión por radio, televisión y otros medios de mensajes comerciales para promover la venta de bienes o servicios</t>
  </si>
  <si>
    <t>363001 Servicios de creatividad, preproducción y producción de publicidad, excepto internet</t>
  </si>
  <si>
    <t>364001 Servicios de revelado e impresión de fotografías</t>
  </si>
  <si>
    <t>365001 Servicios de la industria fílmica, del sonido y del video</t>
  </si>
  <si>
    <t>366001 Servicio de creación y difusión de contenido exclusivamente a través de internet</t>
  </si>
  <si>
    <t>369001 Otros servicios de información</t>
  </si>
  <si>
    <t>371001 Pasajes aéreos</t>
  </si>
  <si>
    <t>372001 Pasajes terrestres</t>
  </si>
  <si>
    <t>372007 Pasajes Terrestres Nacionales por medio electrónico</t>
  </si>
  <si>
    <t>373001 Pasajes marítimos, lacustres y fluviales</t>
  </si>
  <si>
    <t>374001 Autotransporte</t>
  </si>
  <si>
    <t>375001 Viáticos en el país</t>
  </si>
  <si>
    <t>376001 Viáticos en el extranjero</t>
  </si>
  <si>
    <t>377001 Gastos de instalación y traslado de menaje</t>
  </si>
  <si>
    <t>378001 Servicios integrales de traslado y viáticos</t>
  </si>
  <si>
    <t>379001 Otros servicios de traslado y hospedaje</t>
  </si>
  <si>
    <t>381001 Gastos de Ceremonial</t>
  </si>
  <si>
    <t>382001 Gastos de orden social y cultural</t>
  </si>
  <si>
    <t>382002 Eventos Culturales</t>
  </si>
  <si>
    <t>383001 Congresos y convenciones</t>
  </si>
  <si>
    <t>384001 Exposiciones</t>
  </si>
  <si>
    <t>385001 Gastos de representación</t>
  </si>
  <si>
    <t>391001 Servicios funerarios y de cementerios</t>
  </si>
  <si>
    <t>392001 Pago de ISR</t>
  </si>
  <si>
    <t>392002 Pago de IVA</t>
  </si>
  <si>
    <t>392003 Pago de IETU</t>
  </si>
  <si>
    <t>392004 Pago de IEPS</t>
  </si>
  <si>
    <t>392005 Pago de otros impuestos</t>
  </si>
  <si>
    <t>392006 Pago de derechos</t>
  </si>
  <si>
    <t>393001 Impuestos y derechos de importación</t>
  </si>
  <si>
    <t>394001 Gastos Derivados de una Resolución Judicial</t>
  </si>
  <si>
    <t>395001 Penas, multas, accesorios y actualizaciones</t>
  </si>
  <si>
    <t>395002 Reintegro de recursos federales</t>
  </si>
  <si>
    <t>396001 Otros gastos por responsabilidades</t>
  </si>
  <si>
    <t>397001 Utilidades</t>
  </si>
  <si>
    <t>398001 Impuesto sobre nóminas y otros que se deriven de una relación laboral</t>
  </si>
  <si>
    <t>399001 Servicio de exámenes toxicológicos</t>
  </si>
  <si>
    <t>399002 Servicio de exámenes de laboratorio</t>
  </si>
  <si>
    <t>399003 Gastos de Apoyo de las Funciones Públicas</t>
  </si>
  <si>
    <t>399004 Desarrollo Parlamentario</t>
  </si>
  <si>
    <t>399005 Pensiones para vehículos oficiales</t>
  </si>
  <si>
    <t>399006 Otros servicios generales</t>
  </si>
  <si>
    <t>399007 Otros servicios de prueba y exámenes</t>
  </si>
  <si>
    <t>521001 Equipos y aparatos audiovisuales</t>
  </si>
  <si>
    <t>1° Sesión Extraordinaria 27/01/2025</t>
  </si>
  <si>
    <t>3° Sesión Extraordinaria 11/04/2025</t>
  </si>
  <si>
    <t>Pasajes aéreos</t>
  </si>
  <si>
    <t>Pasajes terrestres</t>
  </si>
  <si>
    <t>Otros servicios de traslado y hospedaje</t>
  </si>
  <si>
    <t>Gastos de representación</t>
  </si>
  <si>
    <t>Pago de derechos</t>
  </si>
  <si>
    <t>Impuesto sobre nóminas y otros que se deriven de una relación laboral</t>
  </si>
  <si>
    <t>(Excepcion a la Licitación Pública)</t>
  </si>
  <si>
    <t>Universidad Tecnológica de la Sierra Hidalguense</t>
  </si>
  <si>
    <t>Tercera Sesión Extraordinaria, 2025</t>
  </si>
  <si>
    <t>Adecuaciones Presupuestarias al Programa Anual de Adquisiciones, Arrendamientos y Servicios del Ejercicio Fiscal 2025</t>
  </si>
  <si>
    <t>y Servicios del Ejercicio Fiscal 2025</t>
  </si>
  <si>
    <t xml:space="preserve"> Adecuaciones Presupuestarias al Programa Anual de Adquisiciones, Arrendamientos y Servicios para el Ejercicio Fiscal 2025</t>
  </si>
  <si>
    <t>(Licitación Pública)</t>
  </si>
  <si>
    <t>331004 Otros servicios relacionados</t>
  </si>
  <si>
    <t>Quinta Sesión Extraordinaria, 2025</t>
  </si>
  <si>
    <t>Cuarta Sesión Extraordinaria, 2025</t>
  </si>
  <si>
    <t>Comité de Adquisiciones, Arrendamientos y Servicios del Sector Público de la Universidad Tecnológica de la Sierra Hidalguense</t>
  </si>
  <si>
    <t>3ra Sesión Extraordinaria 15/04/2025</t>
  </si>
  <si>
    <t>4 ta Sesión Extraordinaria
16/07/2025</t>
  </si>
  <si>
    <t>1° Sesión Extraordinaria 17/01/2025</t>
  </si>
  <si>
    <t>2° Sesión Extraordinaria 02/04/2025</t>
  </si>
  <si>
    <t>4° Sesión Extraordinaria
16/07/2025</t>
  </si>
  <si>
    <t>3° Sesión Extraordinaria 15/04/2025</t>
  </si>
  <si>
    <t>4 Sesión Extraordinaria
16/07/2025</t>
  </si>
  <si>
    <t>4° Sesión Extraordinaria 16/07/2025</t>
  </si>
  <si>
    <t>Fecha de la Sesión: 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</si>
</sst>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  <family val="3"/>
    </font>
    <font>
      <sz val="11"/>
      <name val="Montserrat"/>
      <family val="3"/>
    </font>
    <font>
      <sz val="11"/>
      <color theme="1"/>
      <name val="Montserrat"/>
      <family val="3"/>
    </font>
    <font>
      <b/>
      <sz val="10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b/>
      <sz val="11"/>
      <name val="Montserrat"/>
      <family val="3"/>
    </font>
    <font>
      <sz val="8"/>
      <name val="Montserrat"/>
      <family val="3"/>
    </font>
    <font>
      <b/>
      <sz val="8"/>
      <name val="Montserrat"/>
      <family val="3"/>
    </font>
    <font>
      <b/>
      <sz val="9"/>
      <name val="Montserrat"/>
      <family val="3"/>
    </font>
    <font>
      <b/>
      <sz val="12"/>
      <name val="Montserrat"/>
      <family val="3"/>
    </font>
    <font>
      <sz val="9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  <font>
      <b/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9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44" fontId="6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6" fillId="0" borderId="1" xfId="1" applyNumberFormat="1" applyFont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9" fontId="3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9" fontId="6" fillId="2" borderId="1" xfId="4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16" fontId="8" fillId="0" borderId="0" xfId="0" applyNumberFormat="1" applyFont="1" applyAlignment="1">
      <alignment horizontal="right"/>
    </xf>
    <xf numFmtId="0" fontId="16" fillId="0" borderId="0" xfId="5" applyFont="1" applyAlignment="1" applyProtection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top"/>
    </xf>
    <xf numFmtId="44" fontId="12" fillId="0" borderId="1" xfId="3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44" fontId="14" fillId="0" borderId="1" xfId="3" applyFont="1" applyFill="1" applyBorder="1" applyAlignment="1">
      <alignment horizontal="center" vertical="center"/>
    </xf>
    <xf numFmtId="0" fontId="6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6" applyFont="1"/>
    <xf numFmtId="0" fontId="13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44" fontId="12" fillId="0" borderId="1" xfId="3" applyFont="1" applyFill="1" applyBorder="1" applyAlignment="1">
      <alignment horizontal="left"/>
    </xf>
    <xf numFmtId="0" fontId="14" fillId="0" borderId="1" xfId="0" applyFont="1" applyBorder="1" applyAlignment="1">
      <alignment vertical="center" wrapText="1"/>
    </xf>
    <xf numFmtId="44" fontId="12" fillId="0" borderId="1" xfId="3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9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9" fillId="0" borderId="0" xfId="1" applyNumberFormat="1" applyFont="1" applyAlignment="1">
      <alignment horizontal="center" vertical="center" wrapText="1"/>
    </xf>
    <xf numFmtId="0" fontId="5" fillId="0" borderId="0" xfId="0" applyNumberFormat="1" applyFont="1"/>
    <xf numFmtId="0" fontId="13" fillId="0" borderId="2" xfId="1" applyNumberFormat="1" applyFont="1" applyBorder="1" applyAlignment="1">
      <alignment vertical="center" wrapText="1"/>
    </xf>
    <xf numFmtId="14" fontId="17" fillId="0" borderId="2" xfId="0" applyNumberFormat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14" fontId="9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14" fontId="13" fillId="0" borderId="2" xfId="1" applyNumberFormat="1" applyFont="1" applyBorder="1" applyAlignment="1">
      <alignment horizontal="center" vertical="center" wrapText="1"/>
    </xf>
  </cellXfs>
  <cellStyles count="7">
    <cellStyle name="Hipervínculo 2" xfId="5" xr:uid="{00000000-0005-0000-0000-000000000000}"/>
    <cellStyle name="Moneda" xfId="6" builtinId="4"/>
    <cellStyle name="Moned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D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161925</xdr:colOff>
      <xdr:row>4</xdr:row>
      <xdr:rowOff>161927</xdr:rowOff>
    </xdr:from>
    <xdr:to>
      <xdr:col>34</xdr:col>
      <xdr:colOff>1333500</xdr:colOff>
      <xdr:row>5</xdr:row>
      <xdr:rowOff>171451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1A7903E-0EC5-4C6D-8C37-9A5E62FEE3BB}"/>
            </a:ext>
          </a:extLst>
        </xdr:cNvPr>
        <xdr:cNvSpPr txBox="1"/>
      </xdr:nvSpPr>
      <xdr:spPr>
        <a:xfrm>
          <a:off x="52301775" y="1133477"/>
          <a:ext cx="1171575" cy="3333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27</xdr:col>
      <xdr:colOff>272143</xdr:colOff>
      <xdr:row>0</xdr:row>
      <xdr:rowOff>179616</xdr:rowOff>
    </xdr:from>
    <xdr:to>
      <xdr:col>28</xdr:col>
      <xdr:colOff>0</xdr:colOff>
      <xdr:row>3</xdr:row>
      <xdr:rowOff>40822</xdr:rowOff>
    </xdr:to>
    <xdr:sp macro="" textlink="">
      <xdr:nvSpPr>
        <xdr:cNvPr id="11" name="CuadroTexto 4">
          <a:extLst>
            <a:ext uri="{FF2B5EF4-FFF2-40B4-BE49-F238E27FC236}">
              <a16:creationId xmlns:a16="http://schemas.microsoft.com/office/drawing/2014/main" id="{89884EAA-6E80-4649-8E70-5B4C061A79F7}"/>
            </a:ext>
          </a:extLst>
        </xdr:cNvPr>
        <xdr:cNvSpPr txBox="1"/>
      </xdr:nvSpPr>
      <xdr:spPr>
        <a:xfrm>
          <a:off x="15757072" y="179616"/>
          <a:ext cx="1265464" cy="51434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214312</xdr:colOff>
      <xdr:row>30</xdr:row>
      <xdr:rowOff>0</xdr:rowOff>
    </xdr:from>
    <xdr:to>
      <xdr:col>34</xdr:col>
      <xdr:colOff>1300161</xdr:colOff>
      <xdr:row>33</xdr:row>
      <xdr:rowOff>325551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87C17A7E-721C-4607-A9A8-6F7428E8F6BF}"/>
            </a:ext>
          </a:extLst>
        </xdr:cNvPr>
        <xdr:cNvGrpSpPr/>
      </xdr:nvGrpSpPr>
      <xdr:grpSpPr>
        <a:xfrm>
          <a:off x="17350740" y="10591800"/>
          <a:ext cx="0" cy="1278051"/>
          <a:chOff x="0" y="6479721"/>
          <a:chExt cx="22964185" cy="1809750"/>
        </a:xfrm>
      </xdr:grpSpPr>
      <xdr:sp macro="" textlink="">
        <xdr:nvSpPr>
          <xdr:cNvPr id="29" name="Cuadro de texto 2">
            <a:extLst>
              <a:ext uri="{FF2B5EF4-FFF2-40B4-BE49-F238E27FC236}">
                <a16:creationId xmlns:a16="http://schemas.microsoft.com/office/drawing/2014/main" id="{0C2FF9BD-B760-449F-BE26-94E963A3C9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0" name="Cuadro de texto 2">
            <a:extLst>
              <a:ext uri="{FF2B5EF4-FFF2-40B4-BE49-F238E27FC236}">
                <a16:creationId xmlns:a16="http://schemas.microsoft.com/office/drawing/2014/main" id="{DD429F18-B0C1-4700-84F2-0D8D142D51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1" name="Cuadro de texto 2">
            <a:extLst>
              <a:ext uri="{FF2B5EF4-FFF2-40B4-BE49-F238E27FC236}">
                <a16:creationId xmlns:a16="http://schemas.microsoft.com/office/drawing/2014/main" id="{06C065E0-6C15-449D-9A8B-D82C7ECD2B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0</xdr:col>
      <xdr:colOff>0</xdr:colOff>
      <xdr:row>31</xdr:row>
      <xdr:rowOff>0</xdr:rowOff>
    </xdr:from>
    <xdr:to>
      <xdr:col>26</xdr:col>
      <xdr:colOff>1447799</xdr:colOff>
      <xdr:row>35</xdr:row>
      <xdr:rowOff>66675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4FDFD74-D3CE-445A-9FE2-FF3E9B7C8A2A}"/>
            </a:ext>
          </a:extLst>
        </xdr:cNvPr>
        <xdr:cNvGrpSpPr>
          <a:grpSpLocks/>
        </xdr:cNvGrpSpPr>
      </xdr:nvGrpSpPr>
      <xdr:grpSpPr bwMode="auto">
        <a:xfrm>
          <a:off x="0" y="10911840"/>
          <a:ext cx="17221199" cy="1346835"/>
          <a:chOff x="0" y="6479721"/>
          <a:chExt cx="22964185" cy="1809750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21543F42-1822-4F01-9889-D94B223928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F697AE98-1A76-426C-8D3E-0D53449AD7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517688"/>
            <a:ext cx="6974023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676B0EF-1A8D-4FA3-B768-5AF99AC486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</xdr:colOff>
      <xdr:row>0</xdr:row>
      <xdr:rowOff>114301</xdr:rowOff>
    </xdr:from>
    <xdr:to>
      <xdr:col>27</xdr:col>
      <xdr:colOff>111124</xdr:colOff>
      <xdr:row>1</xdr:row>
      <xdr:rowOff>206375</xdr:rowOff>
    </xdr:to>
    <xdr:sp macro="" textlink="">
      <xdr:nvSpPr>
        <xdr:cNvPr id="11" name="CuadroTexto 4">
          <a:extLst>
            <a:ext uri="{FF2B5EF4-FFF2-40B4-BE49-F238E27FC236}">
              <a16:creationId xmlns:a16="http://schemas.microsoft.com/office/drawing/2014/main" id="{1AB6BAD8-5E7D-4551-ABE5-30FF2AD22B0D}"/>
            </a:ext>
          </a:extLst>
        </xdr:cNvPr>
        <xdr:cNvSpPr txBox="1"/>
      </xdr:nvSpPr>
      <xdr:spPr>
        <a:xfrm>
          <a:off x="22669500" y="114301"/>
          <a:ext cx="1269999" cy="3301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242886</xdr:colOff>
      <xdr:row>207</xdr:row>
      <xdr:rowOff>133351</xdr:rowOff>
    </xdr:from>
    <xdr:to>
      <xdr:col>33</xdr:col>
      <xdr:colOff>1090611</xdr:colOff>
      <xdr:row>214</xdr:row>
      <xdr:rowOff>33339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5F35465E-E691-4836-AEDE-6E8A53D69E71}"/>
            </a:ext>
          </a:extLst>
        </xdr:cNvPr>
        <xdr:cNvGrpSpPr/>
      </xdr:nvGrpSpPr>
      <xdr:grpSpPr>
        <a:xfrm>
          <a:off x="14081760" y="24791671"/>
          <a:ext cx="0" cy="1393508"/>
          <a:chOff x="0" y="6479721"/>
          <a:chExt cx="22964185" cy="1809750"/>
        </a:xfrm>
      </xdr:grpSpPr>
      <xdr:sp macro="" textlink="">
        <xdr:nvSpPr>
          <xdr:cNvPr id="27" name="Cuadro de texto 2">
            <a:extLst>
              <a:ext uri="{FF2B5EF4-FFF2-40B4-BE49-F238E27FC236}">
                <a16:creationId xmlns:a16="http://schemas.microsoft.com/office/drawing/2014/main" id="{4884259E-FE3B-4042-A391-47BCC376A4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8" name="Cuadro de texto 2">
            <a:extLst>
              <a:ext uri="{FF2B5EF4-FFF2-40B4-BE49-F238E27FC236}">
                <a16:creationId xmlns:a16="http://schemas.microsoft.com/office/drawing/2014/main" id="{4DB0028B-1377-47D1-AC2B-D75020CDD3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9" name="Cuadro de texto 2">
            <a:extLst>
              <a:ext uri="{FF2B5EF4-FFF2-40B4-BE49-F238E27FC236}">
                <a16:creationId xmlns:a16="http://schemas.microsoft.com/office/drawing/2014/main" id="{58DA4393-0061-4CE8-A73D-D3C146E699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33</xdr:col>
      <xdr:colOff>128494</xdr:colOff>
      <xdr:row>4</xdr:row>
      <xdr:rowOff>170328</xdr:rowOff>
    </xdr:from>
    <xdr:to>
      <xdr:col>33</xdr:col>
      <xdr:colOff>1084169</xdr:colOff>
      <xdr:row>6</xdr:row>
      <xdr:rowOff>11205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E3F72F9-951A-401E-8436-44795510F172}"/>
            </a:ext>
          </a:extLst>
        </xdr:cNvPr>
        <xdr:cNvSpPr txBox="1"/>
      </xdr:nvSpPr>
      <xdr:spPr>
        <a:xfrm>
          <a:off x="41175641" y="865093"/>
          <a:ext cx="955675" cy="311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0</xdr:col>
      <xdr:colOff>0</xdr:colOff>
      <xdr:row>207</xdr:row>
      <xdr:rowOff>4</xdr:rowOff>
    </xdr:from>
    <xdr:to>
      <xdr:col>25</xdr:col>
      <xdr:colOff>1048489</xdr:colOff>
      <xdr:row>213</xdr:row>
      <xdr:rowOff>114305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AA9E4EE-D168-4CED-922F-0709827CDC22}"/>
            </a:ext>
          </a:extLst>
        </xdr:cNvPr>
        <xdr:cNvGrpSpPr>
          <a:grpSpLocks/>
        </xdr:cNvGrpSpPr>
      </xdr:nvGrpSpPr>
      <xdr:grpSpPr bwMode="auto">
        <a:xfrm>
          <a:off x="0" y="24658324"/>
          <a:ext cx="13850089" cy="1394461"/>
          <a:chOff x="0" y="6479721"/>
          <a:chExt cx="22964185" cy="1974272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A91BDD4B-FA27-42EA-8B7D-BF0D4DEEB2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9B46F913-BE3C-4C87-A4FA-A82EC69D2D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808766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C922CD4-5A8E-425C-A669-FFB75FB66E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609599</xdr:colOff>
      <xdr:row>4</xdr:row>
      <xdr:rowOff>127000</xdr:rowOff>
    </xdr:from>
    <xdr:to>
      <xdr:col>18</xdr:col>
      <xdr:colOff>698499</xdr:colOff>
      <xdr:row>5</xdr:row>
      <xdr:rowOff>190500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05086A0-CF41-42CB-A5FE-3EE400346DFA}"/>
            </a:ext>
          </a:extLst>
        </xdr:cNvPr>
        <xdr:cNvSpPr txBox="1"/>
      </xdr:nvSpPr>
      <xdr:spPr>
        <a:xfrm>
          <a:off x="18976974" y="857250"/>
          <a:ext cx="930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0</xdr:col>
      <xdr:colOff>1</xdr:colOff>
      <xdr:row>26</xdr:row>
      <xdr:rowOff>1</xdr:rowOff>
    </xdr:from>
    <xdr:to>
      <xdr:col>6</xdr:col>
      <xdr:colOff>1285875</xdr:colOff>
      <xdr:row>32</xdr:row>
      <xdr:rowOff>38101</xdr:rowOff>
    </xdr:to>
    <xdr:grpSp>
      <xdr:nvGrpSpPr>
        <xdr:cNvPr id="20" name="Grupo 34">
          <a:extLst>
            <a:ext uri="{FF2B5EF4-FFF2-40B4-BE49-F238E27FC236}">
              <a16:creationId xmlns:a16="http://schemas.microsoft.com/office/drawing/2014/main" id="{FEAF1E41-3F15-4F65-B4C0-86A78B399FD5}"/>
            </a:ext>
          </a:extLst>
        </xdr:cNvPr>
        <xdr:cNvGrpSpPr>
          <a:grpSpLocks/>
        </xdr:cNvGrpSpPr>
      </xdr:nvGrpSpPr>
      <xdr:grpSpPr bwMode="auto">
        <a:xfrm>
          <a:off x="1" y="6806046"/>
          <a:ext cx="9996919" cy="1336964"/>
          <a:chOff x="0" y="6479721"/>
          <a:chExt cx="22964185" cy="1873028"/>
        </a:xfrm>
      </xdr:grpSpPr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A482D1B3-95E6-4C0A-8888-706B3BA678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2" name="Cuadro de texto 2">
            <a:extLst>
              <a:ext uri="{FF2B5EF4-FFF2-40B4-BE49-F238E27FC236}">
                <a16:creationId xmlns:a16="http://schemas.microsoft.com/office/drawing/2014/main" id="{6CAA4CC0-84BD-4C4B-A741-229452CF47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3" name="Cuadro de texto 2">
            <a:extLst>
              <a:ext uri="{FF2B5EF4-FFF2-40B4-BE49-F238E27FC236}">
                <a16:creationId xmlns:a16="http://schemas.microsoft.com/office/drawing/2014/main" id="{FFE7E6C7-3FC1-4C71-89EE-5685867D7A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7</xdr:col>
      <xdr:colOff>209550</xdr:colOff>
      <xdr:row>25</xdr:row>
      <xdr:rowOff>104775</xdr:rowOff>
    </xdr:from>
    <xdr:to>
      <xdr:col>18</xdr:col>
      <xdr:colOff>628649</xdr:colOff>
      <xdr:row>31</xdr:row>
      <xdr:rowOff>142875</xdr:rowOff>
    </xdr:to>
    <xdr:grpSp>
      <xdr:nvGrpSpPr>
        <xdr:cNvPr id="24" name="Grupo 34">
          <a:extLst>
            <a:ext uri="{FF2B5EF4-FFF2-40B4-BE49-F238E27FC236}">
              <a16:creationId xmlns:a16="http://schemas.microsoft.com/office/drawing/2014/main" id="{2186674D-CF1F-4627-8636-E77165F79A34}"/>
            </a:ext>
          </a:extLst>
        </xdr:cNvPr>
        <xdr:cNvGrpSpPr>
          <a:grpSpLocks/>
        </xdr:cNvGrpSpPr>
      </xdr:nvGrpSpPr>
      <xdr:grpSpPr bwMode="auto">
        <a:xfrm>
          <a:off x="10243705" y="6469207"/>
          <a:ext cx="0" cy="1336963"/>
          <a:chOff x="0" y="6479721"/>
          <a:chExt cx="22964185" cy="1873028"/>
        </a:xfrm>
      </xdr:grpSpPr>
      <xdr:sp macro="" textlink="">
        <xdr:nvSpPr>
          <xdr:cNvPr id="25" name="Cuadro de texto 2">
            <a:extLst>
              <a:ext uri="{FF2B5EF4-FFF2-40B4-BE49-F238E27FC236}">
                <a16:creationId xmlns:a16="http://schemas.microsoft.com/office/drawing/2014/main" id="{F87F6BC7-3195-4415-AAA7-04BB877943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6DB58198-BDED-4E9F-997A-B7BDF884BC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7" name="Cuadro de texto 2">
            <a:extLst>
              <a:ext uri="{FF2B5EF4-FFF2-40B4-BE49-F238E27FC236}">
                <a16:creationId xmlns:a16="http://schemas.microsoft.com/office/drawing/2014/main" id="{73350FD9-A37A-42FC-91D7-1857A03D00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19</xdr:col>
      <xdr:colOff>209550</xdr:colOff>
      <xdr:row>25</xdr:row>
      <xdr:rowOff>104775</xdr:rowOff>
    </xdr:from>
    <xdr:to>
      <xdr:col>30</xdr:col>
      <xdr:colOff>628649</xdr:colOff>
      <xdr:row>31</xdr:row>
      <xdr:rowOff>142875</xdr:rowOff>
    </xdr:to>
    <xdr:grpSp>
      <xdr:nvGrpSpPr>
        <xdr:cNvPr id="29" name="Grupo 34">
          <a:extLst>
            <a:ext uri="{FF2B5EF4-FFF2-40B4-BE49-F238E27FC236}">
              <a16:creationId xmlns:a16="http://schemas.microsoft.com/office/drawing/2014/main" id="{76FEDB55-1E28-4660-A163-218D5F55A29C}"/>
            </a:ext>
          </a:extLst>
        </xdr:cNvPr>
        <xdr:cNvGrpSpPr>
          <a:grpSpLocks/>
        </xdr:cNvGrpSpPr>
      </xdr:nvGrpSpPr>
      <xdr:grpSpPr bwMode="auto">
        <a:xfrm>
          <a:off x="10243705" y="6469207"/>
          <a:ext cx="0" cy="1336963"/>
          <a:chOff x="0" y="6479721"/>
          <a:chExt cx="22964185" cy="1873028"/>
        </a:xfrm>
      </xdr:grpSpPr>
      <xdr:sp macro="" textlink="">
        <xdr:nvSpPr>
          <xdr:cNvPr id="30" name="Cuadro de texto 2">
            <a:extLst>
              <a:ext uri="{FF2B5EF4-FFF2-40B4-BE49-F238E27FC236}">
                <a16:creationId xmlns:a16="http://schemas.microsoft.com/office/drawing/2014/main" id="{1B827BBA-7788-4792-A842-5BFA21B87F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1" name="Cuadro de texto 2">
            <a:extLst>
              <a:ext uri="{FF2B5EF4-FFF2-40B4-BE49-F238E27FC236}">
                <a16:creationId xmlns:a16="http://schemas.microsoft.com/office/drawing/2014/main" id="{0EAD6DD5-1ADE-45FF-B5F5-299CE2ADBF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2" name="Cuadro de texto 2">
            <a:extLst>
              <a:ext uri="{FF2B5EF4-FFF2-40B4-BE49-F238E27FC236}">
                <a16:creationId xmlns:a16="http://schemas.microsoft.com/office/drawing/2014/main" id="{C4DC9E6E-75BC-4D1C-A99A-3410BD856B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209550</xdr:colOff>
      <xdr:row>25</xdr:row>
      <xdr:rowOff>104775</xdr:rowOff>
    </xdr:from>
    <xdr:to>
      <xdr:col>42</xdr:col>
      <xdr:colOff>628649</xdr:colOff>
      <xdr:row>31</xdr:row>
      <xdr:rowOff>142875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281314EC-E863-44E0-A4D4-6A56FE722EE1}"/>
            </a:ext>
          </a:extLst>
        </xdr:cNvPr>
        <xdr:cNvGrpSpPr>
          <a:grpSpLocks/>
        </xdr:cNvGrpSpPr>
      </xdr:nvGrpSpPr>
      <xdr:grpSpPr bwMode="auto">
        <a:xfrm>
          <a:off x="10453255" y="6694343"/>
          <a:ext cx="9944099" cy="1336964"/>
          <a:chOff x="0" y="6479721"/>
          <a:chExt cx="22964185" cy="1873028"/>
        </a:xfrm>
      </xdr:grpSpPr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2E9B383A-0AF5-4FB2-A38F-743F348F43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7" name="Cuadro de texto 2">
            <a:extLst>
              <a:ext uri="{FF2B5EF4-FFF2-40B4-BE49-F238E27FC236}">
                <a16:creationId xmlns:a16="http://schemas.microsoft.com/office/drawing/2014/main" id="{B94B67E9-C048-462F-ACA0-D2994B2068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8" name="Cuadro de texto 2">
            <a:extLst>
              <a:ext uri="{FF2B5EF4-FFF2-40B4-BE49-F238E27FC236}">
                <a16:creationId xmlns:a16="http://schemas.microsoft.com/office/drawing/2014/main" id="{B2012DB0-CB8A-4437-A173-255E1936EC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47</xdr:row>
      <xdr:rowOff>4</xdr:rowOff>
    </xdr:from>
    <xdr:to>
      <xdr:col>9</xdr:col>
      <xdr:colOff>1619251</xdr:colOff>
      <xdr:row>54</xdr:row>
      <xdr:rowOff>104779</xdr:rowOff>
    </xdr:to>
    <xdr:grpSp>
      <xdr:nvGrpSpPr>
        <xdr:cNvPr id="10" name="Grupo 34">
          <a:extLst>
            <a:ext uri="{FF2B5EF4-FFF2-40B4-BE49-F238E27FC236}">
              <a16:creationId xmlns:a16="http://schemas.microsoft.com/office/drawing/2014/main" id="{E30DB5DB-E0CA-43EC-81DB-0CBDA0870D45}"/>
            </a:ext>
          </a:extLst>
        </xdr:cNvPr>
        <xdr:cNvGrpSpPr>
          <a:grpSpLocks/>
        </xdr:cNvGrpSpPr>
      </xdr:nvGrpSpPr>
      <xdr:grpSpPr bwMode="auto">
        <a:xfrm>
          <a:off x="1" y="8239129"/>
          <a:ext cx="12456583" cy="1549400"/>
          <a:chOff x="0" y="6479721"/>
          <a:chExt cx="22964185" cy="1910994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7B314AC2-8AF0-403B-B562-DC5B20326E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DB7E862E-E0A8-45A5-98C4-C2C2BB0D9B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745488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E43CCAC0-59E1-4B59-B76C-1CB91E6705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1"/>
  <sheetViews>
    <sheetView showGridLines="0" view="pageBreakPreview" zoomScaleNormal="100" zoomScaleSheetLayoutView="100" zoomScalePageLayoutView="10" workbookViewId="0">
      <selection activeCell="A4" sqref="A4:AA4"/>
    </sheetView>
  </sheetViews>
  <sheetFormatPr baseColWidth="10" defaultColWidth="23" defaultRowHeight="25.5" customHeight="1" x14ac:dyDescent="0.4"/>
  <cols>
    <col min="1" max="1" width="23" style="2"/>
    <col min="2" max="2" width="0" style="2" hidden="1" customWidth="1"/>
    <col min="3" max="3" width="15.44140625" style="2" hidden="1" customWidth="1"/>
    <col min="4" max="7" width="19.5546875" style="2" hidden="1" customWidth="1"/>
    <col min="8" max="11" width="0" style="2" hidden="1" customWidth="1"/>
    <col min="12" max="17" width="23" style="2" hidden="1" customWidth="1"/>
    <col min="18" max="27" width="23" style="2" customWidth="1"/>
    <col min="28" max="34" width="23" style="2" hidden="1" customWidth="1"/>
    <col min="35" max="35" width="23.109375" style="2" hidden="1" customWidth="1"/>
    <col min="36" max="36" width="16.44140625" style="2" bestFit="1" customWidth="1"/>
    <col min="37" max="16384" width="23" style="2"/>
  </cols>
  <sheetData>
    <row r="1" spans="1:48" ht="25.5" customHeight="1" x14ac:dyDescent="0.4">
      <c r="A1" s="81" t="s">
        <v>281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 t="s">
        <v>3</v>
      </c>
      <c r="AC1" s="81"/>
      <c r="AD1" s="81"/>
      <c r="AE1" s="81"/>
      <c r="AF1" s="81"/>
      <c r="AG1" s="81"/>
      <c r="AH1" s="81"/>
      <c r="AI1" s="81"/>
    </row>
    <row r="2" spans="1:48" ht="25.5" customHeight="1" x14ac:dyDescent="0.4">
      <c r="A2" s="81" t="s">
        <v>289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 t="s">
        <v>80</v>
      </c>
      <c r="AC2" s="81"/>
      <c r="AD2" s="81"/>
      <c r="AE2" s="81"/>
      <c r="AF2" s="81"/>
      <c r="AG2" s="81"/>
      <c r="AH2" s="81"/>
      <c r="AI2" s="81"/>
    </row>
    <row r="3" spans="1:48" ht="25.5" customHeight="1" x14ac:dyDescent="0.4">
      <c r="A3" s="81" t="s">
        <v>290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74"/>
      <c r="AC3" s="74"/>
      <c r="AD3" s="74"/>
      <c r="AE3" s="74"/>
      <c r="AF3" s="74"/>
      <c r="AG3" s="74"/>
      <c r="AH3" s="74"/>
      <c r="AI3" s="74"/>
    </row>
    <row r="4" spans="1:48" ht="25.5" customHeight="1" x14ac:dyDescent="0.4">
      <c r="A4" s="81" t="s">
        <v>283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 t="s">
        <v>30</v>
      </c>
      <c r="AC4" s="81"/>
      <c r="AD4" s="81"/>
      <c r="AE4" s="81"/>
      <c r="AF4" s="81"/>
      <c r="AG4" s="81"/>
      <c r="AH4" s="81"/>
      <c r="AI4" s="81"/>
    </row>
    <row r="5" spans="1:48" ht="25.5" customHeight="1" x14ac:dyDescent="0.4">
      <c r="A5" s="81" t="s">
        <v>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 t="s">
        <v>33</v>
      </c>
      <c r="AC5" s="81"/>
      <c r="AD5" s="81"/>
      <c r="AE5" s="81"/>
      <c r="AF5" s="81"/>
      <c r="AG5" s="81"/>
      <c r="AH5" s="81"/>
      <c r="AI5" s="81"/>
    </row>
    <row r="6" spans="1:48" ht="25.5" customHeight="1" x14ac:dyDescent="0.4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08" t="s">
        <v>299</v>
      </c>
      <c r="V6" s="108"/>
      <c r="W6" s="108"/>
      <c r="X6" s="102"/>
      <c r="Y6" s="102"/>
      <c r="Z6" s="102"/>
      <c r="AA6" s="102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</row>
    <row r="7" spans="1:48" ht="34.5" customHeight="1" x14ac:dyDescent="0.4">
      <c r="A7" s="76" t="s">
        <v>27</v>
      </c>
      <c r="B7" s="16" t="s">
        <v>0</v>
      </c>
      <c r="C7" s="76" t="s">
        <v>5</v>
      </c>
      <c r="D7" s="80" t="s">
        <v>47</v>
      </c>
      <c r="E7" s="80"/>
      <c r="F7" s="80"/>
      <c r="G7" s="80"/>
      <c r="H7" s="80"/>
      <c r="I7" s="80"/>
      <c r="J7" s="80"/>
      <c r="K7" s="80"/>
      <c r="L7" s="75" t="s">
        <v>48</v>
      </c>
      <c r="M7" s="75"/>
      <c r="N7" s="75"/>
      <c r="O7" s="75"/>
      <c r="P7" s="75"/>
      <c r="Q7" s="75"/>
      <c r="R7" s="75"/>
      <c r="S7" s="75"/>
      <c r="T7" s="75" t="s">
        <v>49</v>
      </c>
      <c r="U7" s="75"/>
      <c r="V7" s="75"/>
      <c r="W7" s="75"/>
      <c r="X7" s="75"/>
      <c r="Y7" s="75"/>
      <c r="Z7" s="75"/>
      <c r="AA7" s="75"/>
      <c r="AB7" s="75" t="s">
        <v>50</v>
      </c>
      <c r="AC7" s="75"/>
      <c r="AD7" s="75"/>
      <c r="AE7" s="75"/>
      <c r="AF7" s="75"/>
      <c r="AG7" s="75"/>
      <c r="AH7" s="75"/>
      <c r="AI7" s="75"/>
    </row>
    <row r="8" spans="1:48" ht="47.25" customHeight="1" x14ac:dyDescent="0.4">
      <c r="A8" s="76"/>
      <c r="B8" s="79" t="s">
        <v>272</v>
      </c>
      <c r="C8" s="76"/>
      <c r="D8" s="76" t="s">
        <v>81</v>
      </c>
      <c r="E8" s="76"/>
      <c r="F8" s="76" t="s">
        <v>34</v>
      </c>
      <c r="G8" s="76"/>
      <c r="H8" s="77" t="s">
        <v>35</v>
      </c>
      <c r="I8" s="77"/>
      <c r="J8" s="13" t="s">
        <v>42</v>
      </c>
      <c r="K8" s="78" t="s">
        <v>5</v>
      </c>
      <c r="L8" s="76" t="s">
        <v>81</v>
      </c>
      <c r="M8" s="76"/>
      <c r="N8" s="76" t="s">
        <v>34</v>
      </c>
      <c r="O8" s="76"/>
      <c r="P8" s="77" t="s">
        <v>35</v>
      </c>
      <c r="Q8" s="77"/>
      <c r="R8" s="13" t="s">
        <v>42</v>
      </c>
      <c r="S8" s="78" t="s">
        <v>5</v>
      </c>
      <c r="T8" s="76" t="s">
        <v>81</v>
      </c>
      <c r="U8" s="76"/>
      <c r="V8" s="76" t="s">
        <v>34</v>
      </c>
      <c r="W8" s="76"/>
      <c r="X8" s="77" t="s">
        <v>35</v>
      </c>
      <c r="Y8" s="77"/>
      <c r="Z8" s="13" t="s">
        <v>42</v>
      </c>
      <c r="AA8" s="78" t="s">
        <v>5</v>
      </c>
      <c r="AB8" s="76" t="s">
        <v>81</v>
      </c>
      <c r="AC8" s="76"/>
      <c r="AD8" s="76" t="s">
        <v>34</v>
      </c>
      <c r="AE8" s="76"/>
      <c r="AF8" s="77" t="s">
        <v>35</v>
      </c>
      <c r="AG8" s="77"/>
      <c r="AH8" s="13" t="s">
        <v>42</v>
      </c>
      <c r="AI8" s="78" t="s">
        <v>5</v>
      </c>
    </row>
    <row r="9" spans="1:48" ht="47.25" customHeight="1" x14ac:dyDescent="0.4">
      <c r="A9" s="76"/>
      <c r="B9" s="79"/>
      <c r="C9" s="76"/>
      <c r="D9" s="17" t="s">
        <v>1</v>
      </c>
      <c r="E9" s="17" t="s">
        <v>2</v>
      </c>
      <c r="F9" s="17" t="s">
        <v>1</v>
      </c>
      <c r="G9" s="17" t="s">
        <v>2</v>
      </c>
      <c r="H9" s="17" t="s">
        <v>6</v>
      </c>
      <c r="I9" s="17" t="s">
        <v>2</v>
      </c>
      <c r="J9" s="13" t="s">
        <v>273</v>
      </c>
      <c r="K9" s="78"/>
      <c r="L9" s="17" t="s">
        <v>1</v>
      </c>
      <c r="M9" s="17" t="s">
        <v>2</v>
      </c>
      <c r="N9" s="17" t="s">
        <v>1</v>
      </c>
      <c r="O9" s="17" t="s">
        <v>2</v>
      </c>
      <c r="P9" s="17" t="s">
        <v>6</v>
      </c>
      <c r="Q9" s="17" t="s">
        <v>2</v>
      </c>
      <c r="R9" s="13" t="s">
        <v>291</v>
      </c>
      <c r="S9" s="78"/>
      <c r="T9" s="17" t="s">
        <v>1</v>
      </c>
      <c r="U9" s="17" t="s">
        <v>2</v>
      </c>
      <c r="V9" s="17" t="s">
        <v>1</v>
      </c>
      <c r="W9" s="17" t="s">
        <v>2</v>
      </c>
      <c r="X9" s="17" t="s">
        <v>6</v>
      </c>
      <c r="Y9" s="17" t="s">
        <v>2</v>
      </c>
      <c r="Z9" s="13" t="s">
        <v>292</v>
      </c>
      <c r="AA9" s="78"/>
      <c r="AB9" s="17" t="s">
        <v>1</v>
      </c>
      <c r="AC9" s="17" t="s">
        <v>2</v>
      </c>
      <c r="AD9" s="17" t="s">
        <v>1</v>
      </c>
      <c r="AE9" s="17" t="s">
        <v>2</v>
      </c>
      <c r="AF9" s="17" t="s">
        <v>6</v>
      </c>
      <c r="AG9" s="17" t="s">
        <v>2</v>
      </c>
      <c r="AH9" s="13" t="s">
        <v>32</v>
      </c>
      <c r="AI9" s="78"/>
    </row>
    <row r="10" spans="1:48" ht="25.5" customHeight="1" x14ac:dyDescent="0.4">
      <c r="A10" s="18" t="s">
        <v>7</v>
      </c>
      <c r="B10" s="1">
        <f>881189+6758804</f>
        <v>7639993</v>
      </c>
      <c r="C10" s="19">
        <f>+B10*100%/B13</f>
        <v>0.91044914141826416</v>
      </c>
      <c r="D10" s="1">
        <v>0</v>
      </c>
      <c r="E10" s="1">
        <v>0</v>
      </c>
      <c r="F10" s="1">
        <v>51809.760000000002</v>
      </c>
      <c r="G10" s="1">
        <f>551633.76+19823</f>
        <v>571456.76</v>
      </c>
      <c r="H10" s="1">
        <v>972642.24</v>
      </c>
      <c r="I10" s="1">
        <v>972642.24</v>
      </c>
      <c r="J10" s="1">
        <f>(+B10+D10+F10+H10-E10-G10-I10)</f>
        <v>7120346</v>
      </c>
      <c r="K10" s="19">
        <f>+J10*100%/J13</f>
        <v>0.90409847795052867</v>
      </c>
      <c r="L10" s="1">
        <v>0</v>
      </c>
      <c r="M10" s="1">
        <v>0</v>
      </c>
      <c r="N10" s="1">
        <v>5932.87</v>
      </c>
      <c r="O10" s="1">
        <v>22711.64</v>
      </c>
      <c r="P10" s="1">
        <v>534749.85</v>
      </c>
      <c r="Q10" s="1">
        <v>534749.85</v>
      </c>
      <c r="R10" s="1">
        <f>+J10+L10+N10+P10-M10-O10-Q10</f>
        <v>7103567.2300000004</v>
      </c>
      <c r="S10" s="19">
        <f>+R10*100%/R13</f>
        <v>0.90293563988804082</v>
      </c>
      <c r="T10" s="1">
        <v>0</v>
      </c>
      <c r="U10" s="1">
        <v>0</v>
      </c>
      <c r="V10" s="1">
        <v>0</v>
      </c>
      <c r="W10" s="1">
        <v>0</v>
      </c>
      <c r="X10" s="1">
        <v>928764.16</v>
      </c>
      <c r="Y10" s="1">
        <v>928764.16</v>
      </c>
      <c r="Z10" s="1">
        <f>+R10+T10+V10+X10-U10-W10-Y10</f>
        <v>7103567.2300000004</v>
      </c>
      <c r="AA10" s="19">
        <f>+Z10*100%/Z13</f>
        <v>0.90293563988804082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f>+Z10+AB10+AD10+AF10-AC10-AE10-AG10</f>
        <v>7103567.2300000004</v>
      </c>
      <c r="AI10" s="19">
        <f>+AH10*100%/AH13</f>
        <v>0.90293563988804082</v>
      </c>
      <c r="AJ10" s="73"/>
    </row>
    <row r="11" spans="1:48" ht="39.75" customHeight="1" x14ac:dyDescent="0.4">
      <c r="A11" s="20" t="s">
        <v>8</v>
      </c>
      <c r="B11" s="1">
        <v>150000</v>
      </c>
      <c r="C11" s="19">
        <f>+B11*100%/B13</f>
        <v>1.7875326746076812E-2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f t="shared" ref="J11:J14" si="0">+B11+D11+F11+H11-E11-G11-I11</f>
        <v>150000</v>
      </c>
      <c r="K11" s="19">
        <f>+J11*100%/J13</f>
        <v>1.9046092941632231E-2</v>
      </c>
      <c r="L11" s="1">
        <v>0</v>
      </c>
      <c r="M11" s="1">
        <v>0</v>
      </c>
      <c r="N11" s="1">
        <v>0</v>
      </c>
      <c r="O11" s="1">
        <v>0</v>
      </c>
      <c r="P11" s="1">
        <v>150000</v>
      </c>
      <c r="Q11" s="1">
        <v>150000</v>
      </c>
      <c r="R11" s="1">
        <f t="shared" ref="R11:R14" si="1">+J11+L11+N11+P11-M11-O11-Q11</f>
        <v>150000</v>
      </c>
      <c r="S11" s="19">
        <f>+R11*100%/R13</f>
        <v>1.9066525535397252E-2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ref="Z11:Z12" si="2">+R11+T11+V11+X11-U11-W11-Y11</f>
        <v>150000</v>
      </c>
      <c r="AA11" s="19">
        <f>+Z11*100%/Z13</f>
        <v>1.9066525535397252E-2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ref="AH11:AH12" si="3">+Z11+AB11+AD11+AF11-AC11-AE11-AG11</f>
        <v>150000</v>
      </c>
      <c r="AI11" s="19">
        <f>+AH11*100%/AH13</f>
        <v>1.9066525535397252E-2</v>
      </c>
      <c r="AJ11" s="73"/>
    </row>
    <row r="12" spans="1:48" ht="25.5" customHeight="1" x14ac:dyDescent="0.4">
      <c r="A12" s="20" t="s">
        <v>9</v>
      </c>
      <c r="B12" s="1">
        <f>40800+560662</f>
        <v>601462</v>
      </c>
      <c r="C12" s="19">
        <f>+B12*100%/B13</f>
        <v>7.1675531835659015E-2</v>
      </c>
      <c r="D12" s="1">
        <v>0</v>
      </c>
      <c r="E12" s="1">
        <v>0</v>
      </c>
      <c r="F12" s="1">
        <v>0</v>
      </c>
      <c r="G12" s="1">
        <f>16000-19823</f>
        <v>-3823</v>
      </c>
      <c r="H12" s="1">
        <v>0</v>
      </c>
      <c r="I12" s="1">
        <v>0</v>
      </c>
      <c r="J12" s="1">
        <f t="shared" si="0"/>
        <v>605285</v>
      </c>
      <c r="K12" s="19">
        <f>+J12*100%/J13</f>
        <v>7.6855429107839102E-2</v>
      </c>
      <c r="L12" s="1">
        <v>0</v>
      </c>
      <c r="M12" s="1">
        <v>0</v>
      </c>
      <c r="N12" s="1">
        <v>8338.869999999999</v>
      </c>
      <c r="O12" s="1">
        <v>0</v>
      </c>
      <c r="P12" s="1">
        <v>89076.98</v>
      </c>
      <c r="Q12" s="1">
        <v>89076.98</v>
      </c>
      <c r="R12" s="1">
        <f t="shared" si="1"/>
        <v>613623.87</v>
      </c>
      <c r="S12" s="19">
        <f>+R12*100%/R13</f>
        <v>7.7997834576561884E-2</v>
      </c>
      <c r="T12" s="1">
        <v>0</v>
      </c>
      <c r="U12" s="1">
        <v>0</v>
      </c>
      <c r="V12" s="1">
        <v>0</v>
      </c>
      <c r="W12" s="1">
        <v>0</v>
      </c>
      <c r="X12" s="1">
        <v>153152.67000000001</v>
      </c>
      <c r="Y12" s="1">
        <v>153152.67000000001</v>
      </c>
      <c r="Z12" s="1">
        <f t="shared" si="2"/>
        <v>613623.87</v>
      </c>
      <c r="AA12" s="19">
        <f>+Z12*100%/Z13</f>
        <v>7.7997834576561884E-2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f t="shared" si="3"/>
        <v>613623.87</v>
      </c>
      <c r="AI12" s="19">
        <f>+AH12*100%/AH13</f>
        <v>7.7997834576561884E-2</v>
      </c>
      <c r="AJ12" s="73"/>
    </row>
    <row r="13" spans="1:48" ht="25.5" customHeight="1" x14ac:dyDescent="0.4">
      <c r="A13" s="21" t="s">
        <v>10</v>
      </c>
      <c r="B13" s="22">
        <f>+B10+B11+B12</f>
        <v>8391455</v>
      </c>
      <c r="C13" s="23">
        <f>SUM(C10:C12)</f>
        <v>1</v>
      </c>
      <c r="D13" s="22">
        <f>+D10+D11+D12</f>
        <v>0</v>
      </c>
      <c r="E13" s="22">
        <f t="shared" ref="E13:J13" si="4">+E10+E11+E12</f>
        <v>0</v>
      </c>
      <c r="F13" s="22">
        <f t="shared" si="4"/>
        <v>51809.760000000002</v>
      </c>
      <c r="G13" s="22">
        <f t="shared" si="4"/>
        <v>567633.76</v>
      </c>
      <c r="H13" s="22">
        <f t="shared" si="4"/>
        <v>972642.24</v>
      </c>
      <c r="I13" s="22">
        <f t="shared" si="4"/>
        <v>972642.24</v>
      </c>
      <c r="J13" s="22">
        <f t="shared" si="4"/>
        <v>7875631</v>
      </c>
      <c r="K13" s="23">
        <f>SUM(K10:K12)</f>
        <v>1</v>
      </c>
      <c r="L13" s="22">
        <f>+L10+L11+L12</f>
        <v>0</v>
      </c>
      <c r="M13" s="22">
        <f t="shared" ref="M13:R13" si="5">+M10+M11+M12</f>
        <v>0</v>
      </c>
      <c r="N13" s="22">
        <f t="shared" si="5"/>
        <v>14271.739999999998</v>
      </c>
      <c r="O13" s="22">
        <f t="shared" si="5"/>
        <v>22711.64</v>
      </c>
      <c r="P13" s="22">
        <f t="shared" si="5"/>
        <v>773826.83</v>
      </c>
      <c r="Q13" s="22">
        <f t="shared" si="5"/>
        <v>773826.83</v>
      </c>
      <c r="R13" s="22">
        <f t="shared" si="5"/>
        <v>7867191.1000000006</v>
      </c>
      <c r="S13" s="23">
        <f>SUM(S10:S12)</f>
        <v>0.99999999999999989</v>
      </c>
      <c r="T13" s="22">
        <f>+T10+T11+T12</f>
        <v>0</v>
      </c>
      <c r="U13" s="22">
        <f t="shared" ref="U13:Z13" si="6">+U10+U11+U12</f>
        <v>0</v>
      </c>
      <c r="V13" s="22">
        <f t="shared" si="6"/>
        <v>0</v>
      </c>
      <c r="W13" s="22">
        <f t="shared" si="6"/>
        <v>0</v>
      </c>
      <c r="X13" s="22">
        <f t="shared" si="6"/>
        <v>1081916.83</v>
      </c>
      <c r="Y13" s="22">
        <f t="shared" si="6"/>
        <v>1081916.83</v>
      </c>
      <c r="Z13" s="22">
        <f t="shared" si="6"/>
        <v>7867191.1000000006</v>
      </c>
      <c r="AA13" s="23">
        <f>SUM(AA10:AA12)</f>
        <v>0.99999999999999989</v>
      </c>
      <c r="AB13" s="22">
        <f>+AB10+AB11+AB12</f>
        <v>0</v>
      </c>
      <c r="AC13" s="22">
        <f t="shared" ref="AC13:AH13" si="7">+AC10+AC11+AC12</f>
        <v>0</v>
      </c>
      <c r="AD13" s="22">
        <f t="shared" si="7"/>
        <v>0</v>
      </c>
      <c r="AE13" s="22">
        <f t="shared" si="7"/>
        <v>0</v>
      </c>
      <c r="AF13" s="22">
        <f t="shared" si="7"/>
        <v>0</v>
      </c>
      <c r="AG13" s="22">
        <f t="shared" si="7"/>
        <v>0</v>
      </c>
      <c r="AH13" s="22">
        <f t="shared" si="7"/>
        <v>7867191.1000000006</v>
      </c>
      <c r="AI13" s="23">
        <f>SUM(AI10:AI12)</f>
        <v>0.99999999999999989</v>
      </c>
      <c r="AJ13" s="73"/>
    </row>
    <row r="14" spans="1:48" ht="36.75" customHeight="1" x14ac:dyDescent="0.4">
      <c r="A14" s="20" t="s">
        <v>46</v>
      </c>
      <c r="B14" s="1">
        <f>1762542+1160374</f>
        <v>2922916</v>
      </c>
      <c r="C14" s="24" t="s">
        <v>24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f t="shared" si="0"/>
        <v>2922916</v>
      </c>
      <c r="K14" s="24" t="s">
        <v>24</v>
      </c>
      <c r="L14" s="1">
        <v>0</v>
      </c>
      <c r="M14" s="1">
        <v>0</v>
      </c>
      <c r="N14" s="1">
        <v>8439.9</v>
      </c>
      <c r="O14" s="1">
        <v>0</v>
      </c>
      <c r="P14" s="1">
        <v>786260.69</v>
      </c>
      <c r="Q14" s="1">
        <v>786260.69</v>
      </c>
      <c r="R14" s="1">
        <f t="shared" si="1"/>
        <v>2931355.9</v>
      </c>
      <c r="S14" s="24" t="s">
        <v>24</v>
      </c>
      <c r="T14" s="1">
        <v>0</v>
      </c>
      <c r="U14" s="1">
        <v>0</v>
      </c>
      <c r="V14" s="1">
        <v>0</v>
      </c>
      <c r="W14" s="1">
        <v>0</v>
      </c>
      <c r="X14" s="1">
        <v>693566.69</v>
      </c>
      <c r="Y14" s="1">
        <v>693566.69</v>
      </c>
      <c r="Z14" s="1">
        <f t="shared" ref="Z14" si="8">+R14+T14+V14+X14-U14-W14-Y14</f>
        <v>2931355.9</v>
      </c>
      <c r="AA14" s="24" t="s">
        <v>24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f t="shared" ref="AH14" si="9">+Z14+AB14+AD14+AF14-AC14-AE14-AG14</f>
        <v>2931355.9</v>
      </c>
      <c r="AI14" s="24" t="s">
        <v>24</v>
      </c>
      <c r="AJ14" s="73"/>
    </row>
    <row r="15" spans="1:48" ht="25.5" customHeight="1" x14ac:dyDescent="0.4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48" ht="25.5" customHeight="1" x14ac:dyDescent="0.4">
      <c r="A16" s="84" t="s">
        <v>31</v>
      </c>
      <c r="B16" s="84"/>
      <c r="C16" s="84"/>
      <c r="D16" s="84"/>
      <c r="E16" s="84"/>
      <c r="F16" s="84"/>
      <c r="G16" s="84"/>
      <c r="H16" s="84"/>
      <c r="I16" s="84"/>
      <c r="R16" s="70"/>
    </row>
    <row r="17" spans="1:18" ht="25.5" customHeight="1" x14ac:dyDescent="0.4">
      <c r="A17" s="62"/>
      <c r="B17" s="62"/>
      <c r="C17" s="62"/>
      <c r="D17" s="62"/>
      <c r="E17" s="62"/>
      <c r="F17" s="62"/>
      <c r="G17" s="62"/>
      <c r="H17" s="62"/>
      <c r="I17" s="62"/>
      <c r="R17" s="70"/>
    </row>
    <row r="18" spans="1:18" ht="25.5" customHeight="1" x14ac:dyDescent="0.4">
      <c r="A18" s="62"/>
      <c r="B18" s="62"/>
      <c r="C18" s="62"/>
      <c r="D18" s="62"/>
      <c r="E18" s="62"/>
      <c r="F18" s="62"/>
      <c r="G18" s="62"/>
      <c r="H18" s="62"/>
      <c r="I18" s="62"/>
    </row>
    <row r="19" spans="1:18" ht="25.5" customHeight="1" x14ac:dyDescent="0.4">
      <c r="A19" s="62"/>
      <c r="B19" s="62"/>
      <c r="C19" s="62"/>
      <c r="D19" s="62"/>
      <c r="E19" s="62"/>
      <c r="F19" s="62"/>
      <c r="G19" s="62"/>
      <c r="H19" s="62"/>
      <c r="I19" s="62"/>
    </row>
    <row r="20" spans="1:18" ht="25.5" customHeight="1" x14ac:dyDescent="0.4">
      <c r="A20" s="62"/>
      <c r="B20" s="62"/>
      <c r="C20" s="62"/>
      <c r="D20" s="62"/>
      <c r="E20" s="62"/>
      <c r="F20" s="62"/>
      <c r="G20" s="62"/>
      <c r="H20" s="62"/>
      <c r="I20" s="62"/>
    </row>
    <row r="21" spans="1:18" ht="25.5" customHeight="1" x14ac:dyDescent="0.4">
      <c r="A21" s="62"/>
      <c r="B21" s="62"/>
      <c r="C21" s="62"/>
      <c r="D21" s="62"/>
      <c r="E21" s="62"/>
      <c r="F21" s="62"/>
      <c r="G21" s="62"/>
      <c r="H21" s="62"/>
      <c r="I21" s="62"/>
    </row>
    <row r="22" spans="1:18" ht="25.5" customHeight="1" x14ac:dyDescent="0.4">
      <c r="A22" s="62"/>
      <c r="B22" s="62"/>
      <c r="C22" s="62"/>
      <c r="D22" s="62"/>
      <c r="E22" s="62"/>
      <c r="F22" s="62"/>
      <c r="G22" s="62"/>
      <c r="H22" s="62"/>
      <c r="I22" s="62"/>
    </row>
    <row r="23" spans="1:18" ht="25.5" customHeight="1" x14ac:dyDescent="0.4">
      <c r="A23" s="62"/>
      <c r="B23" s="62"/>
      <c r="C23" s="62"/>
      <c r="D23" s="62"/>
      <c r="E23" s="62"/>
      <c r="F23" s="62"/>
      <c r="G23" s="62"/>
      <c r="H23" s="62"/>
      <c r="I23" s="62"/>
    </row>
    <row r="24" spans="1:18" ht="25.5" customHeight="1" x14ac:dyDescent="0.4">
      <c r="A24" s="62"/>
      <c r="B24" s="62"/>
      <c r="C24" s="62"/>
      <c r="D24" s="62"/>
      <c r="E24" s="62"/>
      <c r="F24" s="62"/>
      <c r="G24" s="62"/>
      <c r="H24" s="62"/>
      <c r="I24" s="62"/>
    </row>
    <row r="25" spans="1:18" ht="25.5" customHeight="1" x14ac:dyDescent="0.4">
      <c r="A25" s="62"/>
      <c r="B25" s="62"/>
      <c r="C25" s="62"/>
      <c r="D25" s="62"/>
      <c r="E25" s="62"/>
      <c r="F25" s="62"/>
      <c r="G25" s="62"/>
      <c r="H25" s="62"/>
      <c r="I25" s="62"/>
    </row>
    <row r="26" spans="1:18" ht="25.5" customHeight="1" x14ac:dyDescent="0.4">
      <c r="A26" s="62"/>
      <c r="B26" s="62"/>
      <c r="C26" s="62"/>
      <c r="D26" s="62"/>
      <c r="E26" s="62"/>
      <c r="F26" s="62"/>
      <c r="G26" s="62"/>
      <c r="H26" s="62"/>
      <c r="I26" s="62"/>
    </row>
    <row r="27" spans="1:18" ht="25.5" customHeight="1" x14ac:dyDescent="0.4">
      <c r="A27" s="62"/>
      <c r="B27" s="62"/>
      <c r="C27" s="62"/>
      <c r="D27" s="62"/>
      <c r="E27" s="62"/>
      <c r="F27" s="62"/>
      <c r="G27" s="62"/>
      <c r="H27" s="62"/>
      <c r="I27" s="62"/>
    </row>
    <row r="28" spans="1:18" ht="25.5" customHeight="1" x14ac:dyDescent="0.4">
      <c r="A28" s="62"/>
      <c r="B28" s="62"/>
      <c r="C28" s="62"/>
      <c r="D28" s="62"/>
      <c r="E28" s="62"/>
      <c r="F28" s="62"/>
      <c r="G28" s="62"/>
      <c r="H28" s="62"/>
      <c r="I28" s="62"/>
    </row>
    <row r="29" spans="1:18" ht="25.5" customHeight="1" x14ac:dyDescent="0.4">
      <c r="A29" s="62"/>
      <c r="B29" s="62"/>
      <c r="C29" s="62"/>
      <c r="D29" s="62"/>
      <c r="E29" s="62"/>
      <c r="F29" s="62"/>
      <c r="G29" s="62"/>
      <c r="H29" s="62"/>
      <c r="I29" s="62"/>
    </row>
    <row r="30" spans="1:18" ht="25.5" customHeight="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8" ht="25.5" customHeight="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8" ht="25.5" customHeight="1" x14ac:dyDescent="0.4">
      <c r="A32" s="5"/>
      <c r="B32" s="5"/>
      <c r="C32" s="5"/>
      <c r="D32" s="5"/>
      <c r="E32" s="5"/>
      <c r="F32" s="5"/>
      <c r="G32" s="5"/>
      <c r="H32" s="5"/>
      <c r="I32" s="5"/>
    </row>
    <row r="33" spans="1:35" ht="25.5" customHeight="1" x14ac:dyDescent="0.4">
      <c r="A33" s="5"/>
      <c r="B33" s="5"/>
      <c r="C33" s="5"/>
      <c r="D33" s="5"/>
      <c r="E33" s="5"/>
      <c r="F33" s="5"/>
      <c r="G33" s="5"/>
      <c r="H33" s="5"/>
      <c r="I33" s="5"/>
    </row>
    <row r="34" spans="1:35" ht="25.5" customHeight="1" x14ac:dyDescent="0.4">
      <c r="A34" s="5"/>
      <c r="B34" s="5"/>
      <c r="C34" s="5"/>
      <c r="D34" s="5"/>
      <c r="E34" s="5"/>
      <c r="F34" s="5"/>
      <c r="G34" s="5"/>
      <c r="H34" s="5"/>
      <c r="I34" s="5"/>
    </row>
    <row r="35" spans="1:35" ht="25.5" customHeight="1" x14ac:dyDescent="0.4">
      <c r="A35" s="5"/>
      <c r="B35" s="5"/>
      <c r="C35" s="5"/>
      <c r="D35" s="5"/>
      <c r="E35" s="5"/>
      <c r="F35" s="5"/>
      <c r="G35" s="5"/>
      <c r="H35" s="5"/>
      <c r="I35" s="5"/>
    </row>
    <row r="36" spans="1:35" ht="25.5" customHeight="1" x14ac:dyDescent="0.4">
      <c r="A36" s="5"/>
      <c r="B36" s="5"/>
      <c r="C36" s="5"/>
      <c r="D36" s="5"/>
      <c r="E36" s="5"/>
      <c r="F36" s="5"/>
      <c r="G36" s="5"/>
      <c r="H36" s="5"/>
      <c r="I36" s="5"/>
    </row>
    <row r="37" spans="1:35" ht="25.5" hidden="1" customHeight="1" x14ac:dyDescent="0.4">
      <c r="A37" s="9" t="s">
        <v>4</v>
      </c>
      <c r="B37" s="5"/>
      <c r="C37" s="5"/>
      <c r="D37" s="5"/>
      <c r="E37" s="5"/>
      <c r="F37" s="5"/>
      <c r="G37" s="5"/>
      <c r="H37" s="5"/>
      <c r="I37" s="5"/>
      <c r="L37" s="9" t="s">
        <v>4</v>
      </c>
      <c r="T37" s="9" t="s">
        <v>4</v>
      </c>
      <c r="AB37" s="9" t="s">
        <v>4</v>
      </c>
    </row>
    <row r="38" spans="1:35" s="12" customFormat="1" ht="28.5" hidden="1" customHeight="1" x14ac:dyDescent="0.4">
      <c r="A38" s="83" t="s">
        <v>38</v>
      </c>
      <c r="B38" s="83"/>
      <c r="C38" s="83"/>
      <c r="D38" s="83"/>
      <c r="E38" s="83"/>
      <c r="F38" s="83"/>
      <c r="G38" s="83"/>
      <c r="H38" s="83"/>
      <c r="I38" s="83"/>
      <c r="L38" s="83" t="s">
        <v>38</v>
      </c>
      <c r="M38" s="83"/>
      <c r="N38" s="83"/>
      <c r="O38" s="83"/>
      <c r="P38" s="83"/>
      <c r="Q38" s="83"/>
      <c r="R38" s="83"/>
      <c r="S38" s="83"/>
      <c r="T38" s="83" t="s">
        <v>38</v>
      </c>
      <c r="U38" s="83"/>
      <c r="V38" s="83"/>
      <c r="W38" s="83"/>
      <c r="X38" s="83"/>
      <c r="Y38" s="83"/>
      <c r="Z38" s="83"/>
      <c r="AA38" s="83"/>
      <c r="AB38" s="83" t="s">
        <v>38</v>
      </c>
      <c r="AC38" s="83"/>
      <c r="AD38" s="83"/>
      <c r="AE38" s="83"/>
      <c r="AF38" s="83"/>
      <c r="AG38" s="83"/>
      <c r="AH38" s="83"/>
      <c r="AI38" s="83"/>
    </row>
    <row r="39" spans="1:35" s="12" customFormat="1" ht="16.2" hidden="1" x14ac:dyDescent="0.4">
      <c r="A39" s="45" t="s">
        <v>39</v>
      </c>
      <c r="B39" s="46"/>
      <c r="C39" s="46"/>
      <c r="D39" s="46"/>
      <c r="E39" s="46"/>
      <c r="F39" s="46"/>
      <c r="G39" s="46"/>
      <c r="H39" s="46"/>
      <c r="I39" s="46"/>
      <c r="L39" s="45" t="s">
        <v>39</v>
      </c>
      <c r="M39" s="45"/>
      <c r="N39" s="45"/>
      <c r="O39" s="45"/>
      <c r="P39" s="45"/>
      <c r="Q39" s="45"/>
      <c r="R39" s="45"/>
      <c r="S39" s="45"/>
      <c r="T39" s="45" t="s">
        <v>39</v>
      </c>
      <c r="U39" s="45"/>
      <c r="V39" s="45"/>
      <c r="W39" s="45"/>
      <c r="X39" s="45"/>
      <c r="Y39" s="45"/>
      <c r="Z39" s="45"/>
      <c r="AA39" s="45"/>
      <c r="AB39" s="45" t="s">
        <v>39</v>
      </c>
      <c r="AC39" s="45"/>
      <c r="AD39" s="45"/>
      <c r="AE39" s="45"/>
      <c r="AF39" s="45"/>
      <c r="AG39" s="45"/>
      <c r="AH39" s="45"/>
      <c r="AI39" s="45"/>
    </row>
    <row r="40" spans="1:35" s="12" customFormat="1" ht="36.75" hidden="1" customHeight="1" x14ac:dyDescent="0.4">
      <c r="A40" s="82" t="s">
        <v>77</v>
      </c>
      <c r="B40" s="82"/>
      <c r="C40" s="82"/>
      <c r="D40" s="82"/>
      <c r="E40" s="82"/>
      <c r="F40" s="82"/>
      <c r="G40" s="82"/>
      <c r="H40" s="82"/>
      <c r="I40" s="82"/>
      <c r="L40" s="82" t="s">
        <v>77</v>
      </c>
      <c r="M40" s="82"/>
      <c r="N40" s="82"/>
      <c r="O40" s="82"/>
      <c r="P40" s="82"/>
      <c r="Q40" s="82"/>
      <c r="R40" s="82"/>
      <c r="S40" s="82"/>
      <c r="T40" s="82" t="s">
        <v>77</v>
      </c>
      <c r="U40" s="82"/>
      <c r="V40" s="82"/>
      <c r="W40" s="82"/>
      <c r="X40" s="82"/>
      <c r="Y40" s="82"/>
      <c r="Z40" s="82"/>
      <c r="AA40" s="82"/>
      <c r="AB40" s="82" t="s">
        <v>77</v>
      </c>
      <c r="AC40" s="82"/>
      <c r="AD40" s="82"/>
      <c r="AE40" s="82"/>
      <c r="AF40" s="82"/>
      <c r="AG40" s="82"/>
      <c r="AH40" s="82"/>
      <c r="AI40" s="82"/>
    </row>
    <row r="41" spans="1:35" s="11" customFormat="1" ht="16.2" hidden="1" x14ac:dyDescent="0.3">
      <c r="A41" s="47" t="s">
        <v>76</v>
      </c>
      <c r="J41" s="48"/>
      <c r="L41" s="47" t="s">
        <v>76</v>
      </c>
      <c r="M41" s="47"/>
      <c r="N41" s="47"/>
      <c r="O41" s="47"/>
      <c r="P41" s="47"/>
      <c r="Q41" s="47"/>
      <c r="R41" s="47"/>
      <c r="S41" s="47"/>
      <c r="T41" s="47" t="s">
        <v>76</v>
      </c>
      <c r="U41" s="47"/>
      <c r="V41" s="47"/>
      <c r="W41" s="47"/>
      <c r="X41" s="47"/>
      <c r="Y41" s="47"/>
      <c r="Z41" s="47"/>
      <c r="AA41" s="47"/>
      <c r="AB41" s="47" t="s">
        <v>76</v>
      </c>
      <c r="AC41" s="47"/>
      <c r="AD41" s="47"/>
      <c r="AE41" s="47"/>
      <c r="AF41" s="47"/>
      <c r="AG41" s="47"/>
      <c r="AH41" s="47"/>
      <c r="AI41" s="47"/>
    </row>
  </sheetData>
  <mergeCells count="42">
    <mergeCell ref="U6:W6"/>
    <mergeCell ref="T7:AA7"/>
    <mergeCell ref="A16:I16"/>
    <mergeCell ref="D8:E8"/>
    <mergeCell ref="F8:G8"/>
    <mergeCell ref="H8:I8"/>
    <mergeCell ref="T8:U8"/>
    <mergeCell ref="V8:W8"/>
    <mergeCell ref="X8:Y8"/>
    <mergeCell ref="AA8:AA9"/>
    <mergeCell ref="N8:O8"/>
    <mergeCell ref="P8:Q8"/>
    <mergeCell ref="AB40:AI40"/>
    <mergeCell ref="A40:I40"/>
    <mergeCell ref="A38:I38"/>
    <mergeCell ref="L38:S38"/>
    <mergeCell ref="T38:AA38"/>
    <mergeCell ref="AB38:AI38"/>
    <mergeCell ref="L40:S40"/>
    <mergeCell ref="T40:AA40"/>
    <mergeCell ref="A1:AA1"/>
    <mergeCell ref="AB1:AI1"/>
    <mergeCell ref="AB2:AI2"/>
    <mergeCell ref="AB4:AI4"/>
    <mergeCell ref="AB5:AI5"/>
    <mergeCell ref="A2:AA2"/>
    <mergeCell ref="A4:AA4"/>
    <mergeCell ref="A5:AA5"/>
    <mergeCell ref="A3:AA3"/>
    <mergeCell ref="L8:M8"/>
    <mergeCell ref="A7:A9"/>
    <mergeCell ref="B8:B9"/>
    <mergeCell ref="K8:K9"/>
    <mergeCell ref="L7:S7"/>
    <mergeCell ref="D7:K7"/>
    <mergeCell ref="C7:C9"/>
    <mergeCell ref="S8:S9"/>
    <mergeCell ref="AB7:AI7"/>
    <mergeCell ref="AB8:AC8"/>
    <mergeCell ref="AD8:AE8"/>
    <mergeCell ref="AF8:AG8"/>
    <mergeCell ref="AI8:AI9"/>
  </mergeCells>
  <printOptions horizontalCentered="1"/>
  <pageMargins left="0.7" right="0.7" top="0.75" bottom="0.75" header="0.3" footer="0.3"/>
  <pageSetup scale="48" fitToHeight="0" orientation="landscape" r:id="rId1"/>
  <colBreaks count="3" manualBreakCount="3">
    <brk id="11" max="1048575" man="1"/>
    <brk id="19" max="1048575" man="1"/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22"/>
  <sheetViews>
    <sheetView showGridLines="0" view="pageBreakPreview" zoomScaleNormal="100" zoomScaleSheetLayoutView="100" workbookViewId="0">
      <selection activeCell="A7" sqref="A7:Z7"/>
    </sheetView>
  </sheetViews>
  <sheetFormatPr baseColWidth="10" defaultColWidth="18.6640625" defaultRowHeight="16.8" x14ac:dyDescent="0.4"/>
  <cols>
    <col min="1" max="1" width="18.6640625" style="2"/>
    <col min="2" max="10" width="0" style="2" hidden="1" customWidth="1"/>
    <col min="11" max="16" width="18.6640625" style="2" hidden="1" customWidth="1"/>
    <col min="17" max="26" width="18.6640625" style="2" customWidth="1"/>
    <col min="27" max="34" width="18.6640625" style="2" hidden="1" customWidth="1"/>
    <col min="35" max="16384" width="18.6640625" style="2"/>
  </cols>
  <sheetData>
    <row r="1" spans="1:34" ht="18.75" customHeight="1" x14ac:dyDescent="0.4">
      <c r="A1" s="81" t="s">
        <v>281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 t="s">
        <v>3</v>
      </c>
      <c r="AB1" s="81"/>
      <c r="AC1" s="81"/>
      <c r="AD1" s="81"/>
      <c r="AE1" s="81"/>
      <c r="AF1" s="81"/>
      <c r="AG1" s="81"/>
      <c r="AH1" s="81"/>
    </row>
    <row r="2" spans="1:34" ht="18" customHeight="1" x14ac:dyDescent="0.4">
      <c r="A2" s="81" t="s">
        <v>289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 t="s">
        <v>80</v>
      </c>
      <c r="AB2" s="81"/>
      <c r="AC2" s="81"/>
      <c r="AD2" s="81"/>
      <c r="AE2" s="81"/>
      <c r="AF2" s="81"/>
      <c r="AG2" s="81"/>
      <c r="AH2" s="81"/>
    </row>
    <row r="3" spans="1:34" ht="18" customHeight="1" x14ac:dyDescent="0.4">
      <c r="A3" s="81" t="s">
        <v>290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74"/>
      <c r="AB3" s="74"/>
      <c r="AC3" s="74"/>
      <c r="AD3" s="74"/>
      <c r="AE3" s="74"/>
      <c r="AF3" s="74"/>
      <c r="AG3" s="74"/>
      <c r="AH3" s="74"/>
    </row>
    <row r="4" spans="1:34" ht="18.75" customHeight="1" x14ac:dyDescent="0.4">
      <c r="A4" s="81" t="s">
        <v>73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 t="s">
        <v>74</v>
      </c>
      <c r="AB4" s="81"/>
      <c r="AC4" s="81"/>
      <c r="AD4" s="81"/>
      <c r="AE4" s="81"/>
      <c r="AF4" s="81"/>
      <c r="AG4" s="81"/>
      <c r="AH4" s="81"/>
    </row>
    <row r="5" spans="1:34" ht="18.75" customHeight="1" x14ac:dyDescent="0.4">
      <c r="A5" s="81" t="s">
        <v>284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 t="s">
        <v>75</v>
      </c>
      <c r="AB5" s="81"/>
      <c r="AC5" s="81"/>
      <c r="AD5" s="81"/>
      <c r="AE5" s="81"/>
      <c r="AF5" s="81"/>
      <c r="AG5" s="81"/>
      <c r="AH5" s="81"/>
    </row>
    <row r="6" spans="1:34" ht="18.75" customHeight="1" x14ac:dyDescent="0.4">
      <c r="A6" s="81" t="s">
        <v>26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26</v>
      </c>
      <c r="AB6" s="81"/>
      <c r="AC6" s="81"/>
      <c r="AD6" s="81"/>
      <c r="AE6" s="81"/>
      <c r="AF6" s="81"/>
      <c r="AG6" s="81"/>
      <c r="AH6" s="81"/>
    </row>
    <row r="7" spans="1:34" x14ac:dyDescent="0.4">
      <c r="A7" s="103" t="s">
        <v>299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1:34" ht="34.5" customHeight="1" x14ac:dyDescent="0.4">
      <c r="A8" s="76" t="s">
        <v>25</v>
      </c>
      <c r="B8" s="16" t="s">
        <v>0</v>
      </c>
      <c r="C8" s="80" t="s">
        <v>47</v>
      </c>
      <c r="D8" s="80"/>
      <c r="E8" s="80"/>
      <c r="F8" s="80"/>
      <c r="G8" s="80"/>
      <c r="H8" s="80"/>
      <c r="I8" s="80"/>
      <c r="J8" s="80"/>
      <c r="K8" s="80" t="s">
        <v>51</v>
      </c>
      <c r="L8" s="80"/>
      <c r="M8" s="80"/>
      <c r="N8" s="80"/>
      <c r="O8" s="80"/>
      <c r="P8" s="80"/>
      <c r="Q8" s="80"/>
      <c r="R8" s="80"/>
      <c r="S8" s="80" t="s">
        <v>52</v>
      </c>
      <c r="T8" s="80"/>
      <c r="U8" s="80"/>
      <c r="V8" s="80"/>
      <c r="W8" s="80"/>
      <c r="X8" s="80"/>
      <c r="Y8" s="80"/>
      <c r="Z8" s="80"/>
      <c r="AA8" s="80" t="s">
        <v>53</v>
      </c>
      <c r="AB8" s="80"/>
      <c r="AC8" s="80"/>
      <c r="AD8" s="80"/>
      <c r="AE8" s="80"/>
      <c r="AF8" s="80"/>
      <c r="AG8" s="80"/>
      <c r="AH8" s="80"/>
    </row>
    <row r="9" spans="1:34" ht="60" customHeight="1" x14ac:dyDescent="0.4">
      <c r="A9" s="76"/>
      <c r="B9" s="79" t="s">
        <v>272</v>
      </c>
      <c r="C9" s="76" t="s">
        <v>82</v>
      </c>
      <c r="D9" s="76"/>
      <c r="E9" s="76" t="s">
        <v>36</v>
      </c>
      <c r="F9" s="76"/>
      <c r="G9" s="77" t="s">
        <v>37</v>
      </c>
      <c r="H9" s="77"/>
      <c r="I9" s="13" t="s">
        <v>42</v>
      </c>
      <c r="J9" s="79" t="s">
        <v>27</v>
      </c>
      <c r="K9" s="76" t="s">
        <v>82</v>
      </c>
      <c r="L9" s="76"/>
      <c r="M9" s="76" t="s">
        <v>36</v>
      </c>
      <c r="N9" s="76"/>
      <c r="O9" s="77" t="s">
        <v>37</v>
      </c>
      <c r="P9" s="77"/>
      <c r="Q9" s="13" t="s">
        <v>42</v>
      </c>
      <c r="R9" s="79" t="s">
        <v>27</v>
      </c>
      <c r="S9" s="76" t="s">
        <v>82</v>
      </c>
      <c r="T9" s="76"/>
      <c r="U9" s="76" t="s">
        <v>36</v>
      </c>
      <c r="V9" s="76"/>
      <c r="W9" s="77" t="s">
        <v>37</v>
      </c>
      <c r="X9" s="77"/>
      <c r="Y9" s="13" t="s">
        <v>42</v>
      </c>
      <c r="Z9" s="79" t="s">
        <v>27</v>
      </c>
      <c r="AA9" s="76" t="s">
        <v>82</v>
      </c>
      <c r="AB9" s="76"/>
      <c r="AC9" s="76" t="s">
        <v>36</v>
      </c>
      <c r="AD9" s="76"/>
      <c r="AE9" s="77" t="s">
        <v>37</v>
      </c>
      <c r="AF9" s="77"/>
      <c r="AG9" s="13" t="s">
        <v>42</v>
      </c>
      <c r="AH9" s="79" t="s">
        <v>27</v>
      </c>
    </row>
    <row r="10" spans="1:34" ht="72.75" customHeight="1" x14ac:dyDescent="0.4">
      <c r="A10" s="76"/>
      <c r="B10" s="79"/>
      <c r="C10" s="17" t="s">
        <v>1</v>
      </c>
      <c r="D10" s="17" t="s">
        <v>2</v>
      </c>
      <c r="E10" s="17" t="s">
        <v>1</v>
      </c>
      <c r="F10" s="17" t="s">
        <v>2</v>
      </c>
      <c r="G10" s="17" t="s">
        <v>6</v>
      </c>
      <c r="H10" s="17" t="s">
        <v>2</v>
      </c>
      <c r="I10" s="13" t="s">
        <v>273</v>
      </c>
      <c r="J10" s="79"/>
      <c r="K10" s="17" t="s">
        <v>1</v>
      </c>
      <c r="L10" s="17" t="s">
        <v>2</v>
      </c>
      <c r="M10" s="17" t="s">
        <v>1</v>
      </c>
      <c r="N10" s="17" t="s">
        <v>2</v>
      </c>
      <c r="O10" s="17" t="s">
        <v>6</v>
      </c>
      <c r="P10" s="17" t="s">
        <v>2</v>
      </c>
      <c r="Q10" s="13" t="s">
        <v>296</v>
      </c>
      <c r="R10" s="79"/>
      <c r="S10" s="17" t="s">
        <v>1</v>
      </c>
      <c r="T10" s="17" t="s">
        <v>2</v>
      </c>
      <c r="U10" s="17" t="s">
        <v>1</v>
      </c>
      <c r="V10" s="17" t="s">
        <v>2</v>
      </c>
      <c r="W10" s="17" t="s">
        <v>6</v>
      </c>
      <c r="X10" s="17" t="s">
        <v>2</v>
      </c>
      <c r="Y10" s="13" t="s">
        <v>297</v>
      </c>
      <c r="Z10" s="79"/>
      <c r="AA10" s="17" t="s">
        <v>1</v>
      </c>
      <c r="AB10" s="17" t="s">
        <v>2</v>
      </c>
      <c r="AC10" s="17" t="s">
        <v>1</v>
      </c>
      <c r="AD10" s="17" t="s">
        <v>2</v>
      </c>
      <c r="AE10" s="17" t="s">
        <v>6</v>
      </c>
      <c r="AF10" s="17" t="s">
        <v>2</v>
      </c>
      <c r="AG10" s="13" t="s">
        <v>32</v>
      </c>
      <c r="AH10" s="79"/>
    </row>
    <row r="11" spans="1:34" s="66" customFormat="1" x14ac:dyDescent="0.4">
      <c r="A11" s="64">
        <v>2000</v>
      </c>
      <c r="B11" s="65">
        <f t="shared" ref="B11:I11" si="0">SUM(B12:B83)</f>
        <v>1933520</v>
      </c>
      <c r="C11" s="65">
        <f t="shared" si="0"/>
        <v>0</v>
      </c>
      <c r="D11" s="65">
        <f t="shared" si="0"/>
        <v>0</v>
      </c>
      <c r="E11" s="65">
        <f t="shared" si="0"/>
        <v>0</v>
      </c>
      <c r="F11" s="65">
        <f t="shared" si="0"/>
        <v>240933.76000000001</v>
      </c>
      <c r="G11" s="65">
        <f t="shared" si="0"/>
        <v>443682.24</v>
      </c>
      <c r="H11" s="65">
        <f t="shared" si="0"/>
        <v>443682.24</v>
      </c>
      <c r="I11" s="65">
        <f t="shared" si="0"/>
        <v>1692586.24</v>
      </c>
      <c r="J11" s="65"/>
      <c r="K11" s="65">
        <f t="shared" ref="K11:Q11" si="1">SUM(K12:K83)</f>
        <v>0</v>
      </c>
      <c r="L11" s="65">
        <f t="shared" si="1"/>
        <v>0</v>
      </c>
      <c r="M11" s="65">
        <f t="shared" si="1"/>
        <v>0</v>
      </c>
      <c r="N11" s="65">
        <f t="shared" si="1"/>
        <v>0</v>
      </c>
      <c r="O11" s="65">
        <f t="shared" si="1"/>
        <v>267177.08999999997</v>
      </c>
      <c r="P11" s="65">
        <f t="shared" si="1"/>
        <v>267177.08999999997</v>
      </c>
      <c r="Q11" s="65">
        <f t="shared" si="1"/>
        <v>1692586.24</v>
      </c>
      <c r="R11" s="65"/>
      <c r="S11" s="65">
        <f t="shared" ref="S11:Y11" si="2">SUM(S12:S83)</f>
        <v>0</v>
      </c>
      <c r="T11" s="65">
        <f t="shared" si="2"/>
        <v>0</v>
      </c>
      <c r="U11" s="65">
        <f t="shared" si="2"/>
        <v>0</v>
      </c>
      <c r="V11" s="65">
        <f t="shared" si="2"/>
        <v>0</v>
      </c>
      <c r="W11" s="65">
        <f t="shared" si="2"/>
        <v>396397.75</v>
      </c>
      <c r="X11" s="65">
        <f t="shared" si="2"/>
        <v>396397.75</v>
      </c>
      <c r="Y11" s="65">
        <f t="shared" si="2"/>
        <v>1692586.24</v>
      </c>
      <c r="Z11" s="65"/>
      <c r="AA11" s="65">
        <f t="shared" ref="AA11:AG11" si="3">SUM(AA12:AA83)</f>
        <v>0</v>
      </c>
      <c r="AB11" s="65">
        <f t="shared" si="3"/>
        <v>0</v>
      </c>
      <c r="AC11" s="65">
        <f t="shared" si="3"/>
        <v>0</v>
      </c>
      <c r="AD11" s="65">
        <f t="shared" si="3"/>
        <v>0</v>
      </c>
      <c r="AE11" s="65">
        <f t="shared" si="3"/>
        <v>0</v>
      </c>
      <c r="AF11" s="65">
        <f t="shared" si="3"/>
        <v>0</v>
      </c>
      <c r="AG11" s="65">
        <f t="shared" si="3"/>
        <v>1692586.24</v>
      </c>
      <c r="AH11" s="65"/>
    </row>
    <row r="12" spans="1:34" s="61" customFormat="1" ht="30.75" customHeight="1" x14ac:dyDescent="0.3">
      <c r="A12" s="57" t="s">
        <v>83</v>
      </c>
      <c r="B12" s="58">
        <v>100000</v>
      </c>
      <c r="C12" s="58">
        <v>0</v>
      </c>
      <c r="D12" s="58">
        <v>0</v>
      </c>
      <c r="E12" s="58">
        <v>0</v>
      </c>
      <c r="F12" s="58">
        <v>50000</v>
      </c>
      <c r="G12" s="58">
        <v>50000</v>
      </c>
      <c r="H12" s="58">
        <v>50000</v>
      </c>
      <c r="I12" s="58">
        <f t="shared" ref="I12:I43" si="4">+B12+C12+E12+G12-D12-F12-H12</f>
        <v>50000</v>
      </c>
      <c r="J12" s="59" t="s">
        <v>286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f t="shared" ref="Q12:Q43" si="5">+I12+K12+M12+O12-L12-N12-P12</f>
        <v>50000</v>
      </c>
      <c r="R12" s="60" t="s">
        <v>286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f t="shared" ref="Y12:Y43" si="6">+Q12+S12+U12+W12-T12-V12-X12</f>
        <v>50000</v>
      </c>
      <c r="Z12" s="60" t="s">
        <v>286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f t="shared" ref="AG12:AG43" si="7">+Y12+AA12+AC12+AE12-AB12-AD12-AF12</f>
        <v>50000</v>
      </c>
      <c r="AH12" s="60" t="s">
        <v>28</v>
      </c>
    </row>
    <row r="13" spans="1:34" s="61" customFormat="1" ht="30.75" customHeight="1" x14ac:dyDescent="0.3">
      <c r="A13" s="57" t="s">
        <v>84</v>
      </c>
      <c r="B13" s="58">
        <v>59848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f t="shared" si="4"/>
        <v>59848</v>
      </c>
      <c r="J13" s="59" t="s">
        <v>29</v>
      </c>
      <c r="K13" s="58">
        <v>0</v>
      </c>
      <c r="L13" s="58">
        <v>0</v>
      </c>
      <c r="M13" s="58">
        <v>0</v>
      </c>
      <c r="N13" s="58">
        <v>0</v>
      </c>
      <c r="O13" s="58">
        <v>5032</v>
      </c>
      <c r="P13" s="58">
        <v>5032</v>
      </c>
      <c r="Q13" s="58">
        <f t="shared" si="5"/>
        <v>59848</v>
      </c>
      <c r="R13" s="60" t="s">
        <v>29</v>
      </c>
      <c r="S13" s="58">
        <v>0</v>
      </c>
      <c r="T13" s="58">
        <v>0</v>
      </c>
      <c r="U13" s="58">
        <v>0</v>
      </c>
      <c r="V13" s="58">
        <v>0</v>
      </c>
      <c r="W13" s="58">
        <v>1692</v>
      </c>
      <c r="X13" s="58">
        <v>1692</v>
      </c>
      <c r="Y13" s="58">
        <f t="shared" si="6"/>
        <v>59848</v>
      </c>
      <c r="Z13" s="60" t="s">
        <v>29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f t="shared" si="7"/>
        <v>59848</v>
      </c>
      <c r="AH13" s="60" t="s">
        <v>28</v>
      </c>
    </row>
    <row r="14" spans="1:34" s="61" customFormat="1" ht="30.75" customHeight="1" x14ac:dyDescent="0.3">
      <c r="A14" s="57" t="s">
        <v>85</v>
      </c>
      <c r="B14" s="58">
        <v>2872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f t="shared" si="4"/>
        <v>2872</v>
      </c>
      <c r="J14" s="59" t="s">
        <v>29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f t="shared" si="5"/>
        <v>2872</v>
      </c>
      <c r="R14" s="60" t="s">
        <v>29</v>
      </c>
      <c r="S14" s="58">
        <v>0</v>
      </c>
      <c r="T14" s="58">
        <v>0</v>
      </c>
      <c r="U14" s="58">
        <v>0</v>
      </c>
      <c r="V14" s="58">
        <v>0</v>
      </c>
      <c r="W14" s="58">
        <v>72</v>
      </c>
      <c r="X14" s="58">
        <v>72</v>
      </c>
      <c r="Y14" s="58">
        <f t="shared" si="6"/>
        <v>2872</v>
      </c>
      <c r="Z14" s="60" t="s">
        <v>29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f t="shared" si="7"/>
        <v>2872</v>
      </c>
      <c r="AH14" s="60" t="s">
        <v>28</v>
      </c>
    </row>
    <row r="15" spans="1:34" s="61" customFormat="1" ht="30.75" hidden="1" customHeight="1" x14ac:dyDescent="0.3">
      <c r="A15" s="57" t="s">
        <v>86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f t="shared" si="4"/>
        <v>0</v>
      </c>
      <c r="J15" s="59"/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f t="shared" si="5"/>
        <v>0</v>
      </c>
      <c r="R15" s="60"/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f t="shared" si="6"/>
        <v>0</v>
      </c>
      <c r="Z15" s="60"/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f t="shared" si="7"/>
        <v>0</v>
      </c>
      <c r="AH15" s="60" t="s">
        <v>28</v>
      </c>
    </row>
    <row r="16" spans="1:34" s="61" customFormat="1" ht="30.75" hidden="1" customHeight="1" x14ac:dyDescent="0.3">
      <c r="A16" s="57" t="s">
        <v>87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f t="shared" si="4"/>
        <v>0</v>
      </c>
      <c r="J16" s="59"/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f t="shared" si="5"/>
        <v>0</v>
      </c>
      <c r="R16" s="60"/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f t="shared" si="6"/>
        <v>0</v>
      </c>
      <c r="Z16" s="60"/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f t="shared" si="7"/>
        <v>0</v>
      </c>
      <c r="AH16" s="60" t="s">
        <v>28</v>
      </c>
    </row>
    <row r="17" spans="1:34" s="61" customFormat="1" ht="30.75" hidden="1" customHeight="1" x14ac:dyDescent="0.3">
      <c r="A17" s="57" t="s">
        <v>88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f t="shared" si="4"/>
        <v>0</v>
      </c>
      <c r="J17" s="59"/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f t="shared" si="5"/>
        <v>0</v>
      </c>
      <c r="R17" s="60"/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f t="shared" si="6"/>
        <v>0</v>
      </c>
      <c r="Z17" s="60"/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f t="shared" si="7"/>
        <v>0</v>
      </c>
      <c r="AH17" s="60" t="s">
        <v>28</v>
      </c>
    </row>
    <row r="18" spans="1:34" s="61" customFormat="1" ht="30.75" customHeight="1" x14ac:dyDescent="0.3">
      <c r="A18" s="57" t="s">
        <v>89</v>
      </c>
      <c r="B18" s="58">
        <v>239215</v>
      </c>
      <c r="C18" s="58">
        <v>0</v>
      </c>
      <c r="D18" s="58">
        <v>0</v>
      </c>
      <c r="E18" s="58">
        <v>0</v>
      </c>
      <c r="F18" s="58">
        <v>0</v>
      </c>
      <c r="G18" s="58">
        <v>36000</v>
      </c>
      <c r="H18" s="58">
        <v>36000</v>
      </c>
      <c r="I18" s="58">
        <f t="shared" si="4"/>
        <v>239215</v>
      </c>
      <c r="J18" s="59" t="s">
        <v>286</v>
      </c>
      <c r="K18" s="58">
        <v>0</v>
      </c>
      <c r="L18" s="58">
        <v>0</v>
      </c>
      <c r="M18" s="58">
        <v>0</v>
      </c>
      <c r="N18" s="58">
        <v>0</v>
      </c>
      <c r="O18" s="58">
        <v>135685</v>
      </c>
      <c r="P18" s="58">
        <v>135685</v>
      </c>
      <c r="Q18" s="58">
        <f t="shared" si="5"/>
        <v>239215</v>
      </c>
      <c r="R18" s="60" t="s">
        <v>286</v>
      </c>
      <c r="S18" s="58">
        <v>0</v>
      </c>
      <c r="T18" s="58">
        <v>0</v>
      </c>
      <c r="U18" s="58">
        <v>0</v>
      </c>
      <c r="V18" s="58">
        <v>0</v>
      </c>
      <c r="W18" s="58">
        <v>203215</v>
      </c>
      <c r="X18" s="58">
        <v>203215</v>
      </c>
      <c r="Y18" s="58">
        <f t="shared" si="6"/>
        <v>239215</v>
      </c>
      <c r="Z18" s="60" t="s">
        <v>286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f t="shared" si="7"/>
        <v>239215</v>
      </c>
      <c r="AH18" s="60" t="s">
        <v>28</v>
      </c>
    </row>
    <row r="19" spans="1:34" s="61" customFormat="1" ht="30.75" hidden="1" customHeight="1" x14ac:dyDescent="0.3">
      <c r="A19" s="57" t="s">
        <v>90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f t="shared" si="4"/>
        <v>0</v>
      </c>
      <c r="J19" s="59"/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f t="shared" si="5"/>
        <v>0</v>
      </c>
      <c r="R19" s="60"/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f t="shared" si="6"/>
        <v>0</v>
      </c>
      <c r="Z19" s="60"/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f t="shared" si="7"/>
        <v>0</v>
      </c>
      <c r="AH19" s="60" t="s">
        <v>28</v>
      </c>
    </row>
    <row r="20" spans="1:34" s="61" customFormat="1" ht="30.75" hidden="1" customHeight="1" x14ac:dyDescent="0.3">
      <c r="A20" s="57" t="s">
        <v>91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f t="shared" si="4"/>
        <v>0</v>
      </c>
      <c r="J20" s="59"/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f t="shared" si="5"/>
        <v>0</v>
      </c>
      <c r="R20" s="60"/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f t="shared" si="6"/>
        <v>0</v>
      </c>
      <c r="Z20" s="60"/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f t="shared" si="7"/>
        <v>0</v>
      </c>
      <c r="AH20" s="60" t="s">
        <v>28</v>
      </c>
    </row>
    <row r="21" spans="1:34" s="61" customFormat="1" ht="30.75" hidden="1" customHeight="1" x14ac:dyDescent="0.3">
      <c r="A21" s="57" t="s">
        <v>92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f t="shared" si="4"/>
        <v>0</v>
      </c>
      <c r="J21" s="59"/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f t="shared" si="5"/>
        <v>0</v>
      </c>
      <c r="R21" s="60"/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f t="shared" si="6"/>
        <v>0</v>
      </c>
      <c r="Z21" s="60"/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f t="shared" si="7"/>
        <v>0</v>
      </c>
      <c r="AH21" s="60" t="s">
        <v>28</v>
      </c>
    </row>
    <row r="22" spans="1:34" s="61" customFormat="1" ht="30.75" customHeight="1" x14ac:dyDescent="0.3">
      <c r="A22" s="57" t="s">
        <v>93</v>
      </c>
      <c r="B22" s="58">
        <v>200000</v>
      </c>
      <c r="C22" s="58">
        <v>0</v>
      </c>
      <c r="D22" s="58">
        <v>0</v>
      </c>
      <c r="E22" s="58">
        <v>0</v>
      </c>
      <c r="F22" s="58">
        <v>90000</v>
      </c>
      <c r="G22" s="58">
        <v>110000</v>
      </c>
      <c r="H22" s="58">
        <v>110000</v>
      </c>
      <c r="I22" s="58">
        <f t="shared" si="4"/>
        <v>110000</v>
      </c>
      <c r="J22" s="59" t="s">
        <v>286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f t="shared" si="5"/>
        <v>110000</v>
      </c>
      <c r="R22" s="60" t="s">
        <v>286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f t="shared" si="6"/>
        <v>110000</v>
      </c>
      <c r="Z22" s="60" t="s">
        <v>286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f t="shared" si="7"/>
        <v>110000</v>
      </c>
      <c r="AH22" s="60" t="s">
        <v>28</v>
      </c>
    </row>
    <row r="23" spans="1:34" s="61" customFormat="1" ht="30.75" hidden="1" customHeight="1" x14ac:dyDescent="0.3">
      <c r="A23" s="57" t="s">
        <v>94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f t="shared" si="4"/>
        <v>0</v>
      </c>
      <c r="J23" s="59"/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f t="shared" si="5"/>
        <v>0</v>
      </c>
      <c r="R23" s="60"/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f t="shared" si="6"/>
        <v>0</v>
      </c>
      <c r="Z23" s="60"/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f t="shared" si="7"/>
        <v>0</v>
      </c>
      <c r="AH23" s="60" t="s">
        <v>28</v>
      </c>
    </row>
    <row r="24" spans="1:34" s="61" customFormat="1" ht="30.75" customHeight="1" x14ac:dyDescent="0.3">
      <c r="A24" s="57" t="s">
        <v>95</v>
      </c>
      <c r="B24" s="58">
        <v>44000</v>
      </c>
      <c r="C24" s="58">
        <v>0</v>
      </c>
      <c r="D24" s="58">
        <v>0</v>
      </c>
      <c r="E24" s="58">
        <v>0</v>
      </c>
      <c r="F24" s="58">
        <v>6000</v>
      </c>
      <c r="G24" s="58">
        <v>0</v>
      </c>
      <c r="H24" s="58">
        <v>0</v>
      </c>
      <c r="I24" s="58">
        <f t="shared" si="4"/>
        <v>38000</v>
      </c>
      <c r="J24" s="59" t="s">
        <v>29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f t="shared" si="5"/>
        <v>38000</v>
      </c>
      <c r="R24" s="60" t="s">
        <v>29</v>
      </c>
      <c r="S24" s="58">
        <v>0</v>
      </c>
      <c r="T24" s="58">
        <v>0</v>
      </c>
      <c r="U24" s="58">
        <v>0</v>
      </c>
      <c r="V24" s="58">
        <v>0</v>
      </c>
      <c r="W24" s="58">
        <v>40</v>
      </c>
      <c r="X24" s="58">
        <v>40</v>
      </c>
      <c r="Y24" s="58">
        <f t="shared" si="6"/>
        <v>38000</v>
      </c>
      <c r="Z24" s="60" t="s">
        <v>29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f t="shared" si="7"/>
        <v>38000</v>
      </c>
      <c r="AH24" s="60" t="s">
        <v>28</v>
      </c>
    </row>
    <row r="25" spans="1:34" s="61" customFormat="1" ht="30.75" hidden="1" customHeight="1" x14ac:dyDescent="0.3">
      <c r="A25" s="57" t="s">
        <v>96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f t="shared" si="4"/>
        <v>0</v>
      </c>
      <c r="J25" s="59"/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f t="shared" si="5"/>
        <v>0</v>
      </c>
      <c r="R25" s="60"/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f t="shared" si="6"/>
        <v>0</v>
      </c>
      <c r="Z25" s="60"/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f t="shared" si="7"/>
        <v>0</v>
      </c>
      <c r="AH25" s="60" t="s">
        <v>28</v>
      </c>
    </row>
    <row r="26" spans="1:34" s="61" customFormat="1" ht="30.75" hidden="1" customHeight="1" x14ac:dyDescent="0.3">
      <c r="A26" s="57" t="s">
        <v>97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f t="shared" si="4"/>
        <v>0</v>
      </c>
      <c r="J26" s="59"/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f t="shared" si="5"/>
        <v>0</v>
      </c>
      <c r="R26" s="60"/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f t="shared" si="6"/>
        <v>0</v>
      </c>
      <c r="Z26" s="60"/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f t="shared" si="7"/>
        <v>0</v>
      </c>
      <c r="AH26" s="60" t="s">
        <v>28</v>
      </c>
    </row>
    <row r="27" spans="1:34" s="61" customFormat="1" ht="30.75" hidden="1" customHeight="1" x14ac:dyDescent="0.3">
      <c r="A27" s="57" t="s">
        <v>98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f t="shared" si="4"/>
        <v>0</v>
      </c>
      <c r="J27" s="59"/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f t="shared" si="5"/>
        <v>0</v>
      </c>
      <c r="R27" s="60"/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f t="shared" si="6"/>
        <v>0</v>
      </c>
      <c r="Z27" s="60"/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f t="shared" si="7"/>
        <v>0</v>
      </c>
      <c r="AH27" s="60" t="s">
        <v>28</v>
      </c>
    </row>
    <row r="28" spans="1:34" s="61" customFormat="1" ht="30.75" hidden="1" customHeight="1" x14ac:dyDescent="0.3">
      <c r="A28" s="57" t="s">
        <v>99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f t="shared" si="4"/>
        <v>0</v>
      </c>
      <c r="J28" s="59"/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f t="shared" si="5"/>
        <v>0</v>
      </c>
      <c r="R28" s="60"/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f t="shared" si="6"/>
        <v>0</v>
      </c>
      <c r="Z28" s="60"/>
      <c r="AA28" s="58">
        <v>0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f t="shared" si="7"/>
        <v>0</v>
      </c>
      <c r="AH28" s="60" t="s">
        <v>28</v>
      </c>
    </row>
    <row r="29" spans="1:34" s="61" customFormat="1" ht="30.75" hidden="1" customHeight="1" x14ac:dyDescent="0.3">
      <c r="A29" s="57" t="s">
        <v>100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f t="shared" si="4"/>
        <v>0</v>
      </c>
      <c r="J29" s="59"/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f t="shared" si="5"/>
        <v>0</v>
      </c>
      <c r="R29" s="60"/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f t="shared" si="6"/>
        <v>0</v>
      </c>
      <c r="Z29" s="60"/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f t="shared" si="7"/>
        <v>0</v>
      </c>
      <c r="AH29" s="60" t="s">
        <v>28</v>
      </c>
    </row>
    <row r="30" spans="1:34" s="61" customFormat="1" ht="30.75" hidden="1" customHeight="1" x14ac:dyDescent="0.3">
      <c r="A30" s="57" t="s">
        <v>101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f t="shared" si="4"/>
        <v>0</v>
      </c>
      <c r="J30" s="59"/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f t="shared" si="5"/>
        <v>0</v>
      </c>
      <c r="R30" s="60"/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f t="shared" si="6"/>
        <v>0</v>
      </c>
      <c r="Z30" s="60"/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f t="shared" si="7"/>
        <v>0</v>
      </c>
      <c r="AH30" s="60" t="s">
        <v>28</v>
      </c>
    </row>
    <row r="31" spans="1:34" s="61" customFormat="1" ht="30.75" hidden="1" customHeight="1" x14ac:dyDescent="0.3">
      <c r="A31" s="57" t="s">
        <v>102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f t="shared" si="4"/>
        <v>0</v>
      </c>
      <c r="J31" s="59"/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f t="shared" si="5"/>
        <v>0</v>
      </c>
      <c r="R31" s="60"/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f t="shared" si="6"/>
        <v>0</v>
      </c>
      <c r="Z31" s="60"/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f t="shared" si="7"/>
        <v>0</v>
      </c>
      <c r="AH31" s="60" t="s">
        <v>28</v>
      </c>
    </row>
    <row r="32" spans="1:34" s="61" customFormat="1" ht="30.75" hidden="1" customHeight="1" x14ac:dyDescent="0.3">
      <c r="A32" s="57" t="s">
        <v>103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f t="shared" si="4"/>
        <v>0</v>
      </c>
      <c r="J32" s="59"/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f t="shared" si="5"/>
        <v>0</v>
      </c>
      <c r="R32" s="60"/>
      <c r="S32" s="58">
        <v>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f t="shared" si="6"/>
        <v>0</v>
      </c>
      <c r="Z32" s="60"/>
      <c r="AA32" s="58">
        <v>0</v>
      </c>
      <c r="AB32" s="58">
        <v>0</v>
      </c>
      <c r="AC32" s="58">
        <v>0</v>
      </c>
      <c r="AD32" s="58">
        <v>0</v>
      </c>
      <c r="AE32" s="58">
        <v>0</v>
      </c>
      <c r="AF32" s="58">
        <v>0</v>
      </c>
      <c r="AG32" s="58">
        <f t="shared" si="7"/>
        <v>0</v>
      </c>
      <c r="AH32" s="60" t="s">
        <v>28</v>
      </c>
    </row>
    <row r="33" spans="1:34" s="61" customFormat="1" ht="30.75" hidden="1" customHeight="1" x14ac:dyDescent="0.3">
      <c r="A33" s="57" t="s">
        <v>104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f t="shared" si="4"/>
        <v>0</v>
      </c>
      <c r="J33" s="59"/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f t="shared" si="5"/>
        <v>0</v>
      </c>
      <c r="R33" s="60"/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f t="shared" si="6"/>
        <v>0</v>
      </c>
      <c r="Z33" s="60"/>
      <c r="AA33" s="58">
        <v>0</v>
      </c>
      <c r="AB33" s="58">
        <v>0</v>
      </c>
      <c r="AC33" s="58">
        <v>0</v>
      </c>
      <c r="AD33" s="58">
        <v>0</v>
      </c>
      <c r="AE33" s="58">
        <v>0</v>
      </c>
      <c r="AF33" s="58">
        <v>0</v>
      </c>
      <c r="AG33" s="58">
        <f t="shared" si="7"/>
        <v>0</v>
      </c>
      <c r="AH33" s="60" t="s">
        <v>28</v>
      </c>
    </row>
    <row r="34" spans="1:34" s="61" customFormat="1" ht="30.75" hidden="1" customHeight="1" x14ac:dyDescent="0.3">
      <c r="A34" s="57" t="s">
        <v>105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f t="shared" si="4"/>
        <v>0</v>
      </c>
      <c r="J34" s="59"/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f t="shared" si="5"/>
        <v>0</v>
      </c>
      <c r="R34" s="60"/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f t="shared" si="6"/>
        <v>0</v>
      </c>
      <c r="Z34" s="60"/>
      <c r="AA34" s="58">
        <v>0</v>
      </c>
      <c r="AB34" s="58">
        <v>0</v>
      </c>
      <c r="AC34" s="58">
        <v>0</v>
      </c>
      <c r="AD34" s="58">
        <v>0</v>
      </c>
      <c r="AE34" s="58">
        <v>0</v>
      </c>
      <c r="AF34" s="58">
        <v>0</v>
      </c>
      <c r="AG34" s="58">
        <f t="shared" si="7"/>
        <v>0</v>
      </c>
      <c r="AH34" s="60" t="s">
        <v>28</v>
      </c>
    </row>
    <row r="35" spans="1:34" s="61" customFormat="1" ht="30.75" hidden="1" customHeight="1" x14ac:dyDescent="0.3">
      <c r="A35" s="57" t="s">
        <v>106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f t="shared" si="4"/>
        <v>0</v>
      </c>
      <c r="J35" s="59"/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f t="shared" si="5"/>
        <v>0</v>
      </c>
      <c r="R35" s="60"/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f t="shared" si="6"/>
        <v>0</v>
      </c>
      <c r="Z35" s="60"/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f t="shared" si="7"/>
        <v>0</v>
      </c>
      <c r="AH35" s="60" t="s">
        <v>28</v>
      </c>
    </row>
    <row r="36" spans="1:34" s="61" customFormat="1" ht="30.75" hidden="1" customHeight="1" x14ac:dyDescent="0.3">
      <c r="A36" s="57" t="s">
        <v>107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f t="shared" si="4"/>
        <v>0</v>
      </c>
      <c r="J36" s="59"/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f t="shared" si="5"/>
        <v>0</v>
      </c>
      <c r="R36" s="60"/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f t="shared" si="6"/>
        <v>0</v>
      </c>
      <c r="Z36" s="60"/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f t="shared" si="7"/>
        <v>0</v>
      </c>
      <c r="AH36" s="60" t="s">
        <v>28</v>
      </c>
    </row>
    <row r="37" spans="1:34" s="61" customFormat="1" ht="30.75" hidden="1" customHeight="1" x14ac:dyDescent="0.3">
      <c r="A37" s="57" t="s">
        <v>108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f t="shared" si="4"/>
        <v>0</v>
      </c>
      <c r="J37" s="59"/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f t="shared" si="5"/>
        <v>0</v>
      </c>
      <c r="R37" s="60"/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f t="shared" si="6"/>
        <v>0</v>
      </c>
      <c r="Z37" s="60"/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f t="shared" si="7"/>
        <v>0</v>
      </c>
      <c r="AH37" s="60" t="s">
        <v>28</v>
      </c>
    </row>
    <row r="38" spans="1:34" s="61" customFormat="1" ht="30.75" hidden="1" customHeight="1" x14ac:dyDescent="0.3">
      <c r="A38" s="57" t="s">
        <v>109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f t="shared" si="4"/>
        <v>0</v>
      </c>
      <c r="J38" s="59"/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f t="shared" si="5"/>
        <v>0</v>
      </c>
      <c r="R38" s="60"/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f t="shared" si="6"/>
        <v>0</v>
      </c>
      <c r="Z38" s="60"/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f t="shared" si="7"/>
        <v>0</v>
      </c>
      <c r="AH38" s="60" t="s">
        <v>28</v>
      </c>
    </row>
    <row r="39" spans="1:34" s="61" customFormat="1" ht="30.75" hidden="1" customHeight="1" x14ac:dyDescent="0.3">
      <c r="A39" s="57" t="s">
        <v>110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f t="shared" si="4"/>
        <v>0</v>
      </c>
      <c r="J39" s="59"/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f t="shared" si="5"/>
        <v>0</v>
      </c>
      <c r="R39" s="60"/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f t="shared" si="6"/>
        <v>0</v>
      </c>
      <c r="Z39" s="60"/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f t="shared" si="7"/>
        <v>0</v>
      </c>
      <c r="AH39" s="60" t="s">
        <v>28</v>
      </c>
    </row>
    <row r="40" spans="1:34" s="61" customFormat="1" ht="30.75" hidden="1" customHeight="1" x14ac:dyDescent="0.3">
      <c r="A40" s="57" t="s">
        <v>111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f t="shared" si="4"/>
        <v>0</v>
      </c>
      <c r="J40" s="59"/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f t="shared" si="5"/>
        <v>0</v>
      </c>
      <c r="R40" s="60"/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f t="shared" si="6"/>
        <v>0</v>
      </c>
      <c r="Z40" s="60"/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f t="shared" si="7"/>
        <v>0</v>
      </c>
      <c r="AH40" s="60" t="s">
        <v>28</v>
      </c>
    </row>
    <row r="41" spans="1:34" s="61" customFormat="1" ht="30.75" hidden="1" customHeight="1" x14ac:dyDescent="0.3">
      <c r="A41" s="57" t="s">
        <v>112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f t="shared" si="4"/>
        <v>0</v>
      </c>
      <c r="J41" s="59"/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f t="shared" si="5"/>
        <v>0</v>
      </c>
      <c r="R41" s="60"/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f t="shared" si="6"/>
        <v>0</v>
      </c>
      <c r="Z41" s="60"/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G41" s="58">
        <f t="shared" si="7"/>
        <v>0</v>
      </c>
      <c r="AH41" s="60" t="s">
        <v>28</v>
      </c>
    </row>
    <row r="42" spans="1:34" s="61" customFormat="1" ht="30.75" hidden="1" customHeight="1" x14ac:dyDescent="0.3">
      <c r="A42" s="57" t="s">
        <v>113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f t="shared" si="4"/>
        <v>0</v>
      </c>
      <c r="J42" s="59"/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f t="shared" si="5"/>
        <v>0</v>
      </c>
      <c r="R42" s="60"/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f t="shared" si="6"/>
        <v>0</v>
      </c>
      <c r="Z42" s="60"/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f t="shared" si="7"/>
        <v>0</v>
      </c>
      <c r="AH42" s="60" t="s">
        <v>28</v>
      </c>
    </row>
    <row r="43" spans="1:34" s="61" customFormat="1" ht="30.75" hidden="1" customHeight="1" x14ac:dyDescent="0.3">
      <c r="A43" s="57" t="s">
        <v>114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f t="shared" si="4"/>
        <v>0</v>
      </c>
      <c r="J43" s="59"/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f t="shared" si="5"/>
        <v>0</v>
      </c>
      <c r="R43" s="60"/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f t="shared" si="6"/>
        <v>0</v>
      </c>
      <c r="Z43" s="60"/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f t="shared" si="7"/>
        <v>0</v>
      </c>
      <c r="AH43" s="60" t="s">
        <v>28</v>
      </c>
    </row>
    <row r="44" spans="1:34" s="61" customFormat="1" ht="30.75" hidden="1" customHeight="1" x14ac:dyDescent="0.3">
      <c r="A44" s="57" t="s">
        <v>115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f t="shared" ref="I44:I75" si="8">+B44+C44+E44+G44-D44-F44-H44</f>
        <v>0</v>
      </c>
      <c r="J44" s="59"/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 t="shared" ref="Q44:Q75" si="9">+I44+K44+M44+O44-L44-N44-P44</f>
        <v>0</v>
      </c>
      <c r="R44" s="60"/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58">
        <v>0</v>
      </c>
      <c r="Y44" s="58">
        <f t="shared" ref="Y44:Y75" si="10">+Q44+S44+U44+W44-T44-V44-X44</f>
        <v>0</v>
      </c>
      <c r="Z44" s="60"/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f t="shared" ref="AG44:AG75" si="11">+Y44+AA44+AC44+AE44-AB44-AD44-AF44</f>
        <v>0</v>
      </c>
      <c r="AH44" s="60" t="s">
        <v>28</v>
      </c>
    </row>
    <row r="45" spans="1:34" s="61" customFormat="1" ht="30.75" hidden="1" customHeight="1" x14ac:dyDescent="0.3">
      <c r="A45" s="57" t="s">
        <v>116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f t="shared" si="8"/>
        <v>0</v>
      </c>
      <c r="J45" s="59"/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9"/>
        <v>0</v>
      </c>
      <c r="R45" s="60"/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f t="shared" si="10"/>
        <v>0</v>
      </c>
      <c r="Z45" s="60"/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f t="shared" si="11"/>
        <v>0</v>
      </c>
      <c r="AH45" s="60" t="s">
        <v>28</v>
      </c>
    </row>
    <row r="46" spans="1:34" s="61" customFormat="1" ht="30.75" hidden="1" customHeight="1" x14ac:dyDescent="0.3">
      <c r="A46" s="57" t="s">
        <v>117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f t="shared" si="8"/>
        <v>0</v>
      </c>
      <c r="J46" s="59"/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9"/>
        <v>0</v>
      </c>
      <c r="R46" s="60"/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f t="shared" si="10"/>
        <v>0</v>
      </c>
      <c r="Z46" s="60"/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f t="shared" si="11"/>
        <v>0</v>
      </c>
      <c r="AH46" s="60" t="s">
        <v>28</v>
      </c>
    </row>
    <row r="47" spans="1:34" s="61" customFormat="1" ht="30.75" customHeight="1" x14ac:dyDescent="0.3">
      <c r="A47" s="57" t="s">
        <v>118</v>
      </c>
      <c r="B47" s="58">
        <v>29975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f t="shared" si="8"/>
        <v>29975</v>
      </c>
      <c r="J47" s="59" t="s">
        <v>29</v>
      </c>
      <c r="K47" s="58">
        <v>0</v>
      </c>
      <c r="L47" s="58">
        <v>0</v>
      </c>
      <c r="M47" s="58">
        <v>0</v>
      </c>
      <c r="N47" s="58">
        <v>0</v>
      </c>
      <c r="O47" s="58">
        <v>29975</v>
      </c>
      <c r="P47" s="58">
        <v>29975</v>
      </c>
      <c r="Q47" s="58">
        <f t="shared" si="9"/>
        <v>29975</v>
      </c>
      <c r="R47" s="60" t="s">
        <v>29</v>
      </c>
      <c r="S47" s="58">
        <v>0</v>
      </c>
      <c r="T47" s="58">
        <v>0</v>
      </c>
      <c r="U47" s="58">
        <v>0</v>
      </c>
      <c r="V47" s="58">
        <v>0</v>
      </c>
      <c r="W47" s="58">
        <v>27975</v>
      </c>
      <c r="X47" s="58">
        <v>27975</v>
      </c>
      <c r="Y47" s="58">
        <f t="shared" si="10"/>
        <v>29975</v>
      </c>
      <c r="Z47" s="60" t="s">
        <v>29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f t="shared" si="11"/>
        <v>29975</v>
      </c>
      <c r="AH47" s="60" t="s">
        <v>28</v>
      </c>
    </row>
    <row r="48" spans="1:34" s="61" customFormat="1" ht="30.75" hidden="1" customHeight="1" x14ac:dyDescent="0.3">
      <c r="A48" s="57" t="s">
        <v>119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f t="shared" si="8"/>
        <v>0</v>
      </c>
      <c r="J48" s="59" t="s">
        <v>28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9"/>
        <v>0</v>
      </c>
      <c r="R48" s="60" t="s">
        <v>28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f t="shared" si="10"/>
        <v>0</v>
      </c>
      <c r="Z48" s="60" t="s">
        <v>28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f t="shared" si="11"/>
        <v>0</v>
      </c>
      <c r="AH48" s="60" t="s">
        <v>28</v>
      </c>
    </row>
    <row r="49" spans="1:34" s="61" customFormat="1" ht="30.75" hidden="1" customHeight="1" x14ac:dyDescent="0.3">
      <c r="A49" s="57" t="s">
        <v>120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f t="shared" si="8"/>
        <v>0</v>
      </c>
      <c r="J49" s="59" t="s">
        <v>28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f t="shared" si="9"/>
        <v>0</v>
      </c>
      <c r="R49" s="60" t="s">
        <v>28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f t="shared" si="10"/>
        <v>0</v>
      </c>
      <c r="Z49" s="60" t="s">
        <v>28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f t="shared" si="11"/>
        <v>0</v>
      </c>
      <c r="AH49" s="60" t="s">
        <v>28</v>
      </c>
    </row>
    <row r="50" spans="1:34" s="61" customFormat="1" ht="30.75" customHeight="1" x14ac:dyDescent="0.3">
      <c r="A50" s="57" t="s">
        <v>121</v>
      </c>
      <c r="B50" s="58">
        <v>170000</v>
      </c>
      <c r="C50" s="58">
        <v>0</v>
      </c>
      <c r="D50" s="58">
        <v>0</v>
      </c>
      <c r="E50" s="58">
        <v>0</v>
      </c>
      <c r="F50" s="58">
        <v>34000</v>
      </c>
      <c r="G50" s="58">
        <v>136000</v>
      </c>
      <c r="H50" s="58">
        <v>136000</v>
      </c>
      <c r="I50" s="58">
        <f t="shared" si="8"/>
        <v>136000</v>
      </c>
      <c r="J50" s="59" t="s">
        <v>286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9"/>
        <v>136000</v>
      </c>
      <c r="R50" s="60" t="s">
        <v>286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f t="shared" si="10"/>
        <v>136000</v>
      </c>
      <c r="Z50" s="60" t="s">
        <v>286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f t="shared" si="11"/>
        <v>136000</v>
      </c>
      <c r="AH50" s="60" t="s">
        <v>28</v>
      </c>
    </row>
    <row r="51" spans="1:34" s="61" customFormat="1" ht="30.75" customHeight="1" x14ac:dyDescent="0.3">
      <c r="A51" s="57" t="s">
        <v>122</v>
      </c>
      <c r="B51" s="58">
        <v>15046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f t="shared" si="8"/>
        <v>15046</v>
      </c>
      <c r="J51" s="59" t="s">
        <v>29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9"/>
        <v>15046</v>
      </c>
      <c r="R51" s="60" t="s">
        <v>29</v>
      </c>
      <c r="S51" s="58">
        <v>0</v>
      </c>
      <c r="T51" s="58">
        <v>0</v>
      </c>
      <c r="U51" s="58">
        <v>0</v>
      </c>
      <c r="V51" s="58">
        <v>0</v>
      </c>
      <c r="W51" s="58">
        <v>32.36</v>
      </c>
      <c r="X51" s="58">
        <v>32.36</v>
      </c>
      <c r="Y51" s="58">
        <f t="shared" si="10"/>
        <v>15046</v>
      </c>
      <c r="Z51" s="60" t="s">
        <v>29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f t="shared" si="11"/>
        <v>15046</v>
      </c>
      <c r="AH51" s="60" t="s">
        <v>28</v>
      </c>
    </row>
    <row r="52" spans="1:34" s="61" customFormat="1" ht="30.75" customHeight="1" x14ac:dyDescent="0.3">
      <c r="A52" s="57" t="s">
        <v>123</v>
      </c>
      <c r="B52" s="58">
        <v>4000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f t="shared" si="8"/>
        <v>4000</v>
      </c>
      <c r="J52" s="59" t="s">
        <v>29</v>
      </c>
      <c r="K52" s="58">
        <v>0</v>
      </c>
      <c r="L52" s="58">
        <v>0</v>
      </c>
      <c r="M52" s="58">
        <v>0</v>
      </c>
      <c r="N52" s="58">
        <v>0</v>
      </c>
      <c r="O52" s="58">
        <v>2000</v>
      </c>
      <c r="P52" s="58">
        <v>2000</v>
      </c>
      <c r="Q52" s="58">
        <f t="shared" si="9"/>
        <v>4000</v>
      </c>
      <c r="R52" s="60" t="s">
        <v>29</v>
      </c>
      <c r="S52" s="58">
        <v>0</v>
      </c>
      <c r="T52" s="58">
        <v>0</v>
      </c>
      <c r="U52" s="58">
        <v>0</v>
      </c>
      <c r="V52" s="58">
        <v>0</v>
      </c>
      <c r="W52" s="58">
        <v>660.03</v>
      </c>
      <c r="X52" s="58">
        <v>660.03</v>
      </c>
      <c r="Y52" s="58">
        <f t="shared" si="10"/>
        <v>4000</v>
      </c>
      <c r="Z52" s="60" t="s">
        <v>29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f t="shared" si="11"/>
        <v>4000</v>
      </c>
      <c r="AH52" s="60" t="s">
        <v>28</v>
      </c>
    </row>
    <row r="53" spans="1:34" s="61" customFormat="1" ht="30.75" customHeight="1" x14ac:dyDescent="0.3">
      <c r="A53" s="57" t="s">
        <v>124</v>
      </c>
      <c r="B53" s="58">
        <v>12018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f t="shared" si="8"/>
        <v>12018</v>
      </c>
      <c r="J53" s="59" t="s">
        <v>29</v>
      </c>
      <c r="K53" s="58">
        <v>0</v>
      </c>
      <c r="L53" s="58">
        <v>0</v>
      </c>
      <c r="M53" s="58">
        <v>0</v>
      </c>
      <c r="N53" s="58">
        <v>0</v>
      </c>
      <c r="O53" s="58">
        <v>9018</v>
      </c>
      <c r="P53" s="58">
        <v>9018</v>
      </c>
      <c r="Q53" s="58">
        <f t="shared" si="9"/>
        <v>12018</v>
      </c>
      <c r="R53" s="60" t="s">
        <v>29</v>
      </c>
      <c r="S53" s="58">
        <v>0</v>
      </c>
      <c r="T53" s="58">
        <v>0</v>
      </c>
      <c r="U53" s="58">
        <v>0</v>
      </c>
      <c r="V53" s="58">
        <v>0</v>
      </c>
      <c r="W53" s="58">
        <v>357.8</v>
      </c>
      <c r="X53" s="58">
        <v>357.8</v>
      </c>
      <c r="Y53" s="58">
        <f t="shared" si="10"/>
        <v>12018</v>
      </c>
      <c r="Z53" s="60" t="s">
        <v>29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f t="shared" si="11"/>
        <v>12018</v>
      </c>
      <c r="AH53" s="60" t="s">
        <v>28</v>
      </c>
    </row>
    <row r="54" spans="1:34" s="61" customFormat="1" ht="30.75" customHeight="1" x14ac:dyDescent="0.3">
      <c r="A54" s="57" t="s">
        <v>125</v>
      </c>
      <c r="B54" s="58">
        <v>80000</v>
      </c>
      <c r="C54" s="58">
        <v>0</v>
      </c>
      <c r="D54" s="58">
        <v>0</v>
      </c>
      <c r="E54" s="58">
        <v>0</v>
      </c>
      <c r="F54" s="58">
        <v>10000</v>
      </c>
      <c r="G54" s="58">
        <v>70000</v>
      </c>
      <c r="H54" s="58">
        <v>70000</v>
      </c>
      <c r="I54" s="58">
        <f t="shared" si="8"/>
        <v>70000</v>
      </c>
      <c r="J54" s="59" t="s">
        <v>286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si="9"/>
        <v>70000</v>
      </c>
      <c r="R54" s="60" t="s">
        <v>286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f t="shared" si="10"/>
        <v>70000</v>
      </c>
      <c r="Z54" s="60" t="s">
        <v>286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f t="shared" si="11"/>
        <v>70000</v>
      </c>
      <c r="AH54" s="60" t="s">
        <v>28</v>
      </c>
    </row>
    <row r="55" spans="1:34" s="61" customFormat="1" ht="30.75" hidden="1" customHeight="1" x14ac:dyDescent="0.3">
      <c r="A55" s="57" t="s">
        <v>126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f t="shared" si="8"/>
        <v>0</v>
      </c>
      <c r="J55" s="59"/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9"/>
        <v>0</v>
      </c>
      <c r="R55" s="60"/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f t="shared" si="10"/>
        <v>0</v>
      </c>
      <c r="Z55" s="60"/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f t="shared" si="11"/>
        <v>0</v>
      </c>
      <c r="AH55" s="60" t="s">
        <v>28</v>
      </c>
    </row>
    <row r="56" spans="1:34" s="61" customFormat="1" ht="30.75" hidden="1" customHeight="1" x14ac:dyDescent="0.3">
      <c r="A56" s="57" t="s">
        <v>127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f t="shared" si="8"/>
        <v>0</v>
      </c>
      <c r="J56" s="59"/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9"/>
        <v>0</v>
      </c>
      <c r="R56" s="60"/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f t="shared" si="10"/>
        <v>0</v>
      </c>
      <c r="Z56" s="60"/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f t="shared" si="11"/>
        <v>0</v>
      </c>
      <c r="AH56" s="60" t="s">
        <v>28</v>
      </c>
    </row>
    <row r="57" spans="1:34" s="61" customFormat="1" ht="30.75" customHeight="1" x14ac:dyDescent="0.3">
      <c r="A57" s="57" t="s">
        <v>128</v>
      </c>
      <c r="B57" s="58">
        <v>46000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f t="shared" si="8"/>
        <v>46000</v>
      </c>
      <c r="J57" s="59" t="s">
        <v>29</v>
      </c>
      <c r="K57" s="58">
        <v>0</v>
      </c>
      <c r="L57" s="58">
        <v>0</v>
      </c>
      <c r="M57" s="58">
        <v>0</v>
      </c>
      <c r="N57" s="58">
        <v>0</v>
      </c>
      <c r="O57" s="58">
        <v>110.44</v>
      </c>
      <c r="P57" s="58">
        <v>110.44</v>
      </c>
      <c r="Q57" s="58">
        <f t="shared" si="9"/>
        <v>46000</v>
      </c>
      <c r="R57" s="60" t="s">
        <v>29</v>
      </c>
      <c r="S57" s="58">
        <v>0</v>
      </c>
      <c r="T57" s="58">
        <v>0</v>
      </c>
      <c r="U57" s="58">
        <v>0</v>
      </c>
      <c r="V57" s="58">
        <v>0</v>
      </c>
      <c r="W57" s="58">
        <v>110.45</v>
      </c>
      <c r="X57" s="58">
        <v>110.45</v>
      </c>
      <c r="Y57" s="58">
        <f t="shared" si="10"/>
        <v>46000</v>
      </c>
      <c r="Z57" s="60" t="s">
        <v>29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f t="shared" si="11"/>
        <v>46000</v>
      </c>
      <c r="AH57" s="60" t="s">
        <v>28</v>
      </c>
    </row>
    <row r="58" spans="1:34" s="61" customFormat="1" ht="30.75" customHeight="1" x14ac:dyDescent="0.3">
      <c r="A58" s="57" t="s">
        <v>129</v>
      </c>
      <c r="B58" s="58">
        <v>13424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f t="shared" si="8"/>
        <v>13424</v>
      </c>
      <c r="J58" s="59" t="s">
        <v>29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f t="shared" si="9"/>
        <v>13424</v>
      </c>
      <c r="R58" s="60" t="s">
        <v>29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58">
        <v>0</v>
      </c>
      <c r="Y58" s="58">
        <f t="shared" si="10"/>
        <v>13424</v>
      </c>
      <c r="Z58" s="60" t="s">
        <v>29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f t="shared" si="11"/>
        <v>13424</v>
      </c>
      <c r="AH58" s="60" t="s">
        <v>28</v>
      </c>
    </row>
    <row r="59" spans="1:34" s="61" customFormat="1" ht="30.75" customHeight="1" x14ac:dyDescent="0.3">
      <c r="A59" s="57" t="s">
        <v>130</v>
      </c>
      <c r="B59" s="58">
        <v>3000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f t="shared" si="8"/>
        <v>3000</v>
      </c>
      <c r="J59" s="59" t="s">
        <v>29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f t="shared" si="9"/>
        <v>3000</v>
      </c>
      <c r="R59" s="60" t="s">
        <v>29</v>
      </c>
      <c r="S59" s="58">
        <v>0</v>
      </c>
      <c r="T59" s="58">
        <v>0</v>
      </c>
      <c r="U59" s="58">
        <v>0</v>
      </c>
      <c r="V59" s="58">
        <v>0</v>
      </c>
      <c r="W59" s="58">
        <v>0.1</v>
      </c>
      <c r="X59" s="58">
        <v>0.1</v>
      </c>
      <c r="Y59" s="58">
        <f t="shared" si="10"/>
        <v>3000</v>
      </c>
      <c r="Z59" s="60" t="s">
        <v>29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f t="shared" si="11"/>
        <v>3000</v>
      </c>
      <c r="AH59" s="60" t="s">
        <v>28</v>
      </c>
    </row>
    <row r="60" spans="1:34" s="61" customFormat="1" ht="30.75" customHeight="1" x14ac:dyDescent="0.3">
      <c r="A60" s="57" t="s">
        <v>131</v>
      </c>
      <c r="B60" s="58">
        <v>66000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f t="shared" si="8"/>
        <v>66000</v>
      </c>
      <c r="J60" s="59" t="s">
        <v>286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f t="shared" si="9"/>
        <v>66000</v>
      </c>
      <c r="R60" s="60" t="s">
        <v>286</v>
      </c>
      <c r="S60" s="58">
        <v>0</v>
      </c>
      <c r="T60" s="58">
        <v>0</v>
      </c>
      <c r="U60" s="58">
        <v>0</v>
      </c>
      <c r="V60" s="58">
        <v>0</v>
      </c>
      <c r="W60" s="58">
        <v>66000</v>
      </c>
      <c r="X60" s="58">
        <v>66000</v>
      </c>
      <c r="Y60" s="58">
        <f t="shared" si="10"/>
        <v>66000</v>
      </c>
      <c r="Z60" s="60" t="s">
        <v>286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f t="shared" si="11"/>
        <v>66000</v>
      </c>
      <c r="AH60" s="60" t="s">
        <v>28</v>
      </c>
    </row>
    <row r="61" spans="1:34" s="61" customFormat="1" ht="30.75" hidden="1" customHeight="1" x14ac:dyDescent="0.3">
      <c r="A61" s="57" t="s">
        <v>132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f t="shared" si="8"/>
        <v>0</v>
      </c>
      <c r="J61" s="59"/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f t="shared" si="9"/>
        <v>0</v>
      </c>
      <c r="R61" s="60"/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f t="shared" si="10"/>
        <v>0</v>
      </c>
      <c r="Z61" s="60"/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f t="shared" si="11"/>
        <v>0</v>
      </c>
      <c r="AH61" s="60" t="s">
        <v>28</v>
      </c>
    </row>
    <row r="62" spans="1:34" s="61" customFormat="1" ht="30.75" customHeight="1" x14ac:dyDescent="0.3">
      <c r="A62" s="57" t="s">
        <v>133</v>
      </c>
      <c r="B62" s="58">
        <v>622800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f t="shared" si="8"/>
        <v>622800</v>
      </c>
      <c r="J62" s="59" t="s">
        <v>280</v>
      </c>
      <c r="K62" s="58">
        <v>0</v>
      </c>
      <c r="L62" s="58">
        <v>0</v>
      </c>
      <c r="M62" s="58">
        <v>0</v>
      </c>
      <c r="N62" s="58">
        <v>0</v>
      </c>
      <c r="O62" s="58">
        <v>73242.649999999994</v>
      </c>
      <c r="P62" s="58">
        <v>73242.649999999994</v>
      </c>
      <c r="Q62" s="58">
        <f t="shared" si="9"/>
        <v>622800</v>
      </c>
      <c r="R62" s="60" t="s">
        <v>280</v>
      </c>
      <c r="S62" s="58">
        <v>0</v>
      </c>
      <c r="T62" s="58">
        <v>0</v>
      </c>
      <c r="U62" s="58">
        <v>0</v>
      </c>
      <c r="V62" s="58">
        <v>0</v>
      </c>
      <c r="W62" s="58">
        <v>82020.239999999991</v>
      </c>
      <c r="X62" s="58">
        <v>82020.239999999991</v>
      </c>
      <c r="Y62" s="58">
        <f t="shared" si="10"/>
        <v>622800</v>
      </c>
      <c r="Z62" s="60" t="s">
        <v>280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f t="shared" si="11"/>
        <v>622800</v>
      </c>
      <c r="AH62" s="60" t="s">
        <v>28</v>
      </c>
    </row>
    <row r="63" spans="1:34" s="61" customFormat="1" ht="30.75" hidden="1" customHeight="1" x14ac:dyDescent="0.3">
      <c r="A63" s="57" t="s">
        <v>134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f t="shared" si="8"/>
        <v>0</v>
      </c>
      <c r="J63" s="59"/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f t="shared" si="9"/>
        <v>0</v>
      </c>
      <c r="R63" s="60"/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58">
        <v>0</v>
      </c>
      <c r="Y63" s="58">
        <f t="shared" si="10"/>
        <v>0</v>
      </c>
      <c r="Z63" s="60"/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f t="shared" si="11"/>
        <v>0</v>
      </c>
      <c r="AH63" s="60" t="s">
        <v>28</v>
      </c>
    </row>
    <row r="64" spans="1:34" s="61" customFormat="1" ht="30.75" hidden="1" customHeight="1" x14ac:dyDescent="0.3">
      <c r="A64" s="57" t="s">
        <v>135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f t="shared" si="8"/>
        <v>0</v>
      </c>
      <c r="J64" s="59"/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f t="shared" si="9"/>
        <v>0</v>
      </c>
      <c r="R64" s="60"/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58">
        <v>0</v>
      </c>
      <c r="Y64" s="58">
        <f t="shared" si="10"/>
        <v>0</v>
      </c>
      <c r="Z64" s="60"/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f t="shared" si="11"/>
        <v>0</v>
      </c>
      <c r="AH64" s="60" t="s">
        <v>28</v>
      </c>
    </row>
    <row r="65" spans="1:34" s="61" customFormat="1" ht="30.75" hidden="1" customHeight="1" x14ac:dyDescent="0.3">
      <c r="A65" s="57" t="s">
        <v>136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f t="shared" si="8"/>
        <v>0</v>
      </c>
      <c r="J65" s="59"/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f t="shared" si="9"/>
        <v>0</v>
      </c>
      <c r="R65" s="60"/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f t="shared" si="10"/>
        <v>0</v>
      </c>
      <c r="Z65" s="60"/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f t="shared" si="11"/>
        <v>0</v>
      </c>
      <c r="AH65" s="60" t="s">
        <v>28</v>
      </c>
    </row>
    <row r="66" spans="1:34" s="61" customFormat="1" ht="30.75" customHeight="1" x14ac:dyDescent="0.3">
      <c r="A66" s="57" t="s">
        <v>137</v>
      </c>
      <c r="B66" s="58">
        <v>93616</v>
      </c>
      <c r="C66" s="58">
        <v>0</v>
      </c>
      <c r="D66" s="58">
        <v>0</v>
      </c>
      <c r="E66" s="58">
        <v>0</v>
      </c>
      <c r="F66" s="58">
        <v>40933.760000000002</v>
      </c>
      <c r="G66" s="58">
        <v>41682.240000000005</v>
      </c>
      <c r="H66" s="58">
        <v>41682.240000000005</v>
      </c>
      <c r="I66" s="58">
        <f t="shared" si="8"/>
        <v>52682.239999999976</v>
      </c>
      <c r="J66" s="59" t="s">
        <v>286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f t="shared" si="9"/>
        <v>52682.239999999976</v>
      </c>
      <c r="R66" s="60" t="s">
        <v>286</v>
      </c>
      <c r="S66" s="58">
        <v>0</v>
      </c>
      <c r="T66" s="58">
        <v>0</v>
      </c>
      <c r="U66" s="58">
        <v>0</v>
      </c>
      <c r="V66" s="58">
        <v>0</v>
      </c>
      <c r="W66" s="58">
        <v>11000</v>
      </c>
      <c r="X66" s="58">
        <v>11000</v>
      </c>
      <c r="Y66" s="58">
        <f t="shared" si="10"/>
        <v>52682.239999999976</v>
      </c>
      <c r="Z66" s="60" t="s">
        <v>286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f t="shared" si="11"/>
        <v>52682.239999999976</v>
      </c>
      <c r="AH66" s="60" t="s">
        <v>28</v>
      </c>
    </row>
    <row r="67" spans="1:34" s="61" customFormat="1" ht="30.75" customHeight="1" x14ac:dyDescent="0.3">
      <c r="A67" s="57" t="s">
        <v>138</v>
      </c>
      <c r="B67" s="58">
        <v>10392</v>
      </c>
      <c r="C67" s="58">
        <v>0</v>
      </c>
      <c r="D67" s="58">
        <v>0</v>
      </c>
      <c r="E67" s="58">
        <v>0</v>
      </c>
      <c r="F67" s="58">
        <v>4000</v>
      </c>
      <c r="G67" s="58">
        <v>0</v>
      </c>
      <c r="H67" s="58">
        <v>0</v>
      </c>
      <c r="I67" s="58">
        <f t="shared" si="8"/>
        <v>6392</v>
      </c>
      <c r="J67" s="59" t="s">
        <v>29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f t="shared" si="9"/>
        <v>6392</v>
      </c>
      <c r="R67" s="60" t="s">
        <v>29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f t="shared" si="10"/>
        <v>6392</v>
      </c>
      <c r="Z67" s="60" t="s">
        <v>29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f t="shared" si="11"/>
        <v>6392</v>
      </c>
      <c r="AH67" s="60" t="s">
        <v>28</v>
      </c>
    </row>
    <row r="68" spans="1:34" s="61" customFormat="1" ht="30.75" customHeight="1" x14ac:dyDescent="0.3">
      <c r="A68" s="57" t="s">
        <v>139</v>
      </c>
      <c r="B68" s="58">
        <v>10000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f t="shared" si="8"/>
        <v>10000</v>
      </c>
      <c r="J68" s="59" t="s">
        <v>29</v>
      </c>
      <c r="K68" s="58">
        <v>0</v>
      </c>
      <c r="L68" s="58">
        <v>0</v>
      </c>
      <c r="M68" s="58">
        <v>0</v>
      </c>
      <c r="N68" s="58">
        <v>0</v>
      </c>
      <c r="O68" s="58">
        <v>5000</v>
      </c>
      <c r="P68" s="58">
        <v>5000</v>
      </c>
      <c r="Q68" s="58">
        <f t="shared" si="9"/>
        <v>10000</v>
      </c>
      <c r="R68" s="60" t="s">
        <v>29</v>
      </c>
      <c r="S68" s="58">
        <v>0</v>
      </c>
      <c r="T68" s="58">
        <v>0</v>
      </c>
      <c r="U68" s="58">
        <v>0</v>
      </c>
      <c r="V68" s="58">
        <v>0</v>
      </c>
      <c r="W68" s="58">
        <v>0.01</v>
      </c>
      <c r="X68" s="58">
        <v>0.01</v>
      </c>
      <c r="Y68" s="58">
        <f t="shared" si="10"/>
        <v>10000</v>
      </c>
      <c r="Z68" s="60" t="s">
        <v>29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f t="shared" si="11"/>
        <v>10000</v>
      </c>
      <c r="AH68" s="60" t="s">
        <v>28</v>
      </c>
    </row>
    <row r="69" spans="1:34" s="61" customFormat="1" ht="30.75" customHeight="1" x14ac:dyDescent="0.3">
      <c r="A69" s="57" t="s">
        <v>140</v>
      </c>
      <c r="B69" s="58">
        <v>38400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f t="shared" si="8"/>
        <v>38400</v>
      </c>
      <c r="J69" s="59" t="s">
        <v>29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f t="shared" si="9"/>
        <v>38400</v>
      </c>
      <c r="R69" s="60" t="s">
        <v>29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58">
        <v>0</v>
      </c>
      <c r="Y69" s="58">
        <f t="shared" si="10"/>
        <v>38400</v>
      </c>
      <c r="Z69" s="60" t="s">
        <v>29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f t="shared" si="11"/>
        <v>38400</v>
      </c>
      <c r="AH69" s="60" t="s">
        <v>28</v>
      </c>
    </row>
    <row r="70" spans="1:34" s="61" customFormat="1" ht="30.75" customHeight="1" x14ac:dyDescent="0.3">
      <c r="A70" s="57" t="s">
        <v>141</v>
      </c>
      <c r="B70" s="58">
        <v>2800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f t="shared" si="8"/>
        <v>2800</v>
      </c>
      <c r="J70" s="59" t="s">
        <v>29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9"/>
        <v>2800</v>
      </c>
      <c r="R70" s="60" t="s">
        <v>29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f t="shared" si="10"/>
        <v>2800</v>
      </c>
      <c r="Z70" s="60" t="s">
        <v>29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f t="shared" si="11"/>
        <v>2800</v>
      </c>
      <c r="AH70" s="60" t="s">
        <v>28</v>
      </c>
    </row>
    <row r="71" spans="1:34" s="61" customFormat="1" ht="30.75" hidden="1" customHeight="1" x14ac:dyDescent="0.3">
      <c r="A71" s="57" t="s">
        <v>142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f t="shared" si="8"/>
        <v>0</v>
      </c>
      <c r="J71" s="59"/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9"/>
        <v>0</v>
      </c>
      <c r="R71" s="60"/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f t="shared" si="10"/>
        <v>0</v>
      </c>
      <c r="Z71" s="60"/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f t="shared" si="11"/>
        <v>0</v>
      </c>
      <c r="AH71" s="60" t="s">
        <v>28</v>
      </c>
    </row>
    <row r="72" spans="1:34" s="61" customFormat="1" ht="30.75" hidden="1" customHeight="1" x14ac:dyDescent="0.3">
      <c r="A72" s="57" t="s">
        <v>143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f t="shared" si="8"/>
        <v>0</v>
      </c>
      <c r="J72" s="59"/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f t="shared" si="9"/>
        <v>0</v>
      </c>
      <c r="R72" s="60"/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58">
        <v>0</v>
      </c>
      <c r="Y72" s="58">
        <f t="shared" si="10"/>
        <v>0</v>
      </c>
      <c r="Z72" s="60"/>
      <c r="AA72" s="58">
        <v>0</v>
      </c>
      <c r="AB72" s="58">
        <v>0</v>
      </c>
      <c r="AC72" s="58">
        <v>0</v>
      </c>
      <c r="AD72" s="58">
        <v>0</v>
      </c>
      <c r="AE72" s="58">
        <v>0</v>
      </c>
      <c r="AF72" s="58">
        <v>0</v>
      </c>
      <c r="AG72" s="58">
        <f t="shared" si="11"/>
        <v>0</v>
      </c>
      <c r="AH72" s="60" t="s">
        <v>28</v>
      </c>
    </row>
    <row r="73" spans="1:34" s="61" customFormat="1" ht="30.75" hidden="1" customHeight="1" x14ac:dyDescent="0.3">
      <c r="A73" s="57" t="s">
        <v>144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f t="shared" si="8"/>
        <v>0</v>
      </c>
      <c r="J73" s="59"/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9"/>
        <v>0</v>
      </c>
      <c r="R73" s="60"/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f t="shared" si="10"/>
        <v>0</v>
      </c>
      <c r="Z73" s="60"/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G73" s="58">
        <f t="shared" si="11"/>
        <v>0</v>
      </c>
      <c r="AH73" s="60" t="s">
        <v>28</v>
      </c>
    </row>
    <row r="74" spans="1:34" s="61" customFormat="1" ht="30.75" customHeight="1" x14ac:dyDescent="0.3">
      <c r="A74" s="57" t="s">
        <v>145</v>
      </c>
      <c r="B74" s="58">
        <v>10200</v>
      </c>
      <c r="C74" s="58">
        <v>0</v>
      </c>
      <c r="D74" s="58">
        <v>0</v>
      </c>
      <c r="E74" s="58">
        <v>0</v>
      </c>
      <c r="F74" s="58">
        <v>6000</v>
      </c>
      <c r="G74" s="58">
        <v>0</v>
      </c>
      <c r="H74" s="58">
        <v>0</v>
      </c>
      <c r="I74" s="58">
        <f t="shared" si="8"/>
        <v>4200</v>
      </c>
      <c r="J74" s="59" t="s">
        <v>29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9"/>
        <v>4200</v>
      </c>
      <c r="R74" s="60" t="s">
        <v>29</v>
      </c>
      <c r="S74" s="58">
        <v>0</v>
      </c>
      <c r="T74" s="58">
        <v>0</v>
      </c>
      <c r="U74" s="58">
        <v>0</v>
      </c>
      <c r="V74" s="58">
        <v>0</v>
      </c>
      <c r="W74" s="58">
        <v>308.75</v>
      </c>
      <c r="X74" s="58">
        <v>308.75</v>
      </c>
      <c r="Y74" s="58">
        <f t="shared" si="10"/>
        <v>4200</v>
      </c>
      <c r="Z74" s="60" t="s">
        <v>29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f t="shared" si="11"/>
        <v>4200</v>
      </c>
      <c r="AH74" s="60" t="s">
        <v>28</v>
      </c>
    </row>
    <row r="75" spans="1:34" s="61" customFormat="1" ht="30.75" customHeight="1" x14ac:dyDescent="0.3">
      <c r="A75" s="57" t="s">
        <v>146</v>
      </c>
      <c r="B75" s="58">
        <v>6800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f t="shared" si="8"/>
        <v>6800</v>
      </c>
      <c r="J75" s="59" t="s">
        <v>29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9"/>
        <v>6800</v>
      </c>
      <c r="R75" s="60" t="s">
        <v>29</v>
      </c>
      <c r="S75" s="58">
        <v>0</v>
      </c>
      <c r="T75" s="58">
        <v>0</v>
      </c>
      <c r="U75" s="58">
        <v>0</v>
      </c>
      <c r="V75" s="58">
        <v>0</v>
      </c>
      <c r="W75" s="58">
        <v>0.01</v>
      </c>
      <c r="X75" s="58">
        <v>0.01</v>
      </c>
      <c r="Y75" s="58">
        <f t="shared" si="10"/>
        <v>6800</v>
      </c>
      <c r="Z75" s="60" t="s">
        <v>29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f t="shared" si="11"/>
        <v>6800</v>
      </c>
      <c r="AH75" s="60" t="s">
        <v>28</v>
      </c>
    </row>
    <row r="76" spans="1:34" s="61" customFormat="1" ht="30.75" hidden="1" customHeight="1" x14ac:dyDescent="0.3">
      <c r="A76" s="57" t="s">
        <v>147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f t="shared" ref="I76:I83" si="12">+B76+C76+E76+G76-D76-F76-H76</f>
        <v>0</v>
      </c>
      <c r="J76" s="59"/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ref="Q76:Q83" si="13">+I76+K76+M76+O76-L76-N76-P76</f>
        <v>0</v>
      </c>
      <c r="R76" s="60"/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f t="shared" ref="Y76:Y83" si="14">+Q76+S76+U76+W76-T76-V76-X76</f>
        <v>0</v>
      </c>
      <c r="Z76" s="60"/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f t="shared" ref="AG76:AG83" si="15">+Y76+AA76+AC76+AE76-AB76-AD76-AF76</f>
        <v>0</v>
      </c>
      <c r="AH76" s="60" t="s">
        <v>28</v>
      </c>
    </row>
    <row r="77" spans="1:34" s="61" customFormat="1" ht="30.75" customHeight="1" x14ac:dyDescent="0.3">
      <c r="A77" s="57" t="s">
        <v>148</v>
      </c>
      <c r="B77" s="58">
        <v>36000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f t="shared" si="12"/>
        <v>36000</v>
      </c>
      <c r="J77" s="59" t="s">
        <v>29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13"/>
        <v>36000</v>
      </c>
      <c r="R77" s="60" t="s">
        <v>29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f t="shared" si="14"/>
        <v>36000</v>
      </c>
      <c r="Z77" s="60" t="s">
        <v>29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f t="shared" si="15"/>
        <v>36000</v>
      </c>
      <c r="AH77" s="60" t="s">
        <v>28</v>
      </c>
    </row>
    <row r="78" spans="1:34" s="61" customFormat="1" ht="30.75" hidden="1" customHeight="1" x14ac:dyDescent="0.3">
      <c r="A78" s="57" t="s">
        <v>149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f t="shared" si="12"/>
        <v>0</v>
      </c>
      <c r="J78" s="59"/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13"/>
        <v>0</v>
      </c>
      <c r="R78" s="60"/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f t="shared" si="14"/>
        <v>0</v>
      </c>
      <c r="Z78" s="60"/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f t="shared" si="15"/>
        <v>0</v>
      </c>
      <c r="AH78" s="60" t="s">
        <v>28</v>
      </c>
    </row>
    <row r="79" spans="1:34" s="61" customFormat="1" ht="30.75" hidden="1" customHeight="1" x14ac:dyDescent="0.3">
      <c r="A79" s="57" t="s">
        <v>150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f t="shared" si="12"/>
        <v>0</v>
      </c>
      <c r="J79" s="59"/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f t="shared" si="13"/>
        <v>0</v>
      </c>
      <c r="R79" s="60"/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f t="shared" si="14"/>
        <v>0</v>
      </c>
      <c r="Z79" s="60"/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f t="shared" si="15"/>
        <v>0</v>
      </c>
      <c r="AH79" s="60" t="s">
        <v>28</v>
      </c>
    </row>
    <row r="80" spans="1:34" s="61" customFormat="1" ht="30.75" hidden="1" customHeight="1" x14ac:dyDescent="0.3">
      <c r="A80" s="57" t="s">
        <v>151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f t="shared" si="12"/>
        <v>0</v>
      </c>
      <c r="J80" s="59"/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f t="shared" si="13"/>
        <v>0</v>
      </c>
      <c r="R80" s="60"/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f t="shared" si="14"/>
        <v>0</v>
      </c>
      <c r="Z80" s="60"/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f t="shared" si="15"/>
        <v>0</v>
      </c>
      <c r="AH80" s="60" t="s">
        <v>28</v>
      </c>
    </row>
    <row r="81" spans="1:34" s="61" customFormat="1" ht="30.75" hidden="1" customHeight="1" x14ac:dyDescent="0.3">
      <c r="A81" s="57" t="s">
        <v>152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f t="shared" si="12"/>
        <v>0</v>
      </c>
      <c r="J81" s="59"/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si="13"/>
        <v>0</v>
      </c>
      <c r="R81" s="60"/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f t="shared" si="14"/>
        <v>0</v>
      </c>
      <c r="Z81" s="60"/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f t="shared" si="15"/>
        <v>0</v>
      </c>
      <c r="AH81" s="60" t="s">
        <v>28</v>
      </c>
    </row>
    <row r="82" spans="1:34" s="61" customFormat="1" ht="30.75" customHeight="1" x14ac:dyDescent="0.3">
      <c r="A82" s="57" t="s">
        <v>153</v>
      </c>
      <c r="B82" s="58">
        <v>17114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f t="shared" si="12"/>
        <v>17114</v>
      </c>
      <c r="J82" s="59" t="s">
        <v>29</v>
      </c>
      <c r="K82" s="58">
        <v>0</v>
      </c>
      <c r="L82" s="58">
        <v>0</v>
      </c>
      <c r="M82" s="58">
        <v>0</v>
      </c>
      <c r="N82" s="58">
        <v>0</v>
      </c>
      <c r="O82" s="58">
        <v>7114</v>
      </c>
      <c r="P82" s="58">
        <v>7114</v>
      </c>
      <c r="Q82" s="58">
        <f t="shared" si="13"/>
        <v>17114</v>
      </c>
      <c r="R82" s="60" t="s">
        <v>29</v>
      </c>
      <c r="S82" s="58">
        <v>0</v>
      </c>
      <c r="T82" s="58">
        <v>0</v>
      </c>
      <c r="U82" s="58">
        <v>0</v>
      </c>
      <c r="V82" s="58">
        <v>0</v>
      </c>
      <c r="W82" s="58">
        <v>2914</v>
      </c>
      <c r="X82" s="58">
        <v>2914</v>
      </c>
      <c r="Y82" s="58">
        <f t="shared" si="14"/>
        <v>17114</v>
      </c>
      <c r="Z82" s="60" t="s">
        <v>29</v>
      </c>
      <c r="AA82" s="58">
        <v>0</v>
      </c>
      <c r="AB82" s="58">
        <v>0</v>
      </c>
      <c r="AC82" s="58">
        <v>0</v>
      </c>
      <c r="AD82" s="58">
        <v>0</v>
      </c>
      <c r="AE82" s="58">
        <v>0</v>
      </c>
      <c r="AF82" s="58">
        <v>0</v>
      </c>
      <c r="AG82" s="58">
        <f t="shared" si="15"/>
        <v>17114</v>
      </c>
      <c r="AH82" s="60" t="s">
        <v>28</v>
      </c>
    </row>
    <row r="83" spans="1:34" s="61" customFormat="1" ht="30.75" hidden="1" customHeight="1" x14ac:dyDescent="0.3">
      <c r="A83" s="57" t="s">
        <v>154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f t="shared" si="12"/>
        <v>0</v>
      </c>
      <c r="J83" s="59"/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f t="shared" si="13"/>
        <v>0</v>
      </c>
      <c r="R83" s="60" t="s">
        <v>28</v>
      </c>
      <c r="S83" s="58">
        <v>0</v>
      </c>
      <c r="T83" s="58">
        <v>0</v>
      </c>
      <c r="U83" s="58">
        <v>0</v>
      </c>
      <c r="V83" s="58">
        <v>0</v>
      </c>
      <c r="W83" s="58">
        <v>0</v>
      </c>
      <c r="X83" s="58">
        <v>0</v>
      </c>
      <c r="Y83" s="58">
        <f t="shared" si="14"/>
        <v>0</v>
      </c>
      <c r="Z83" s="60" t="s">
        <v>28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f t="shared" si="15"/>
        <v>0</v>
      </c>
      <c r="AH83" s="60" t="s">
        <v>28</v>
      </c>
    </row>
    <row r="84" spans="1:34" s="66" customFormat="1" x14ac:dyDescent="0.4">
      <c r="A84" s="64">
        <v>3000</v>
      </c>
      <c r="B84" s="65">
        <f t="shared" ref="B84:I84" si="16">SUM(B85:B201)</f>
        <v>5763921</v>
      </c>
      <c r="C84" s="65">
        <f t="shared" si="16"/>
        <v>0</v>
      </c>
      <c r="D84" s="65">
        <f t="shared" si="16"/>
        <v>0</v>
      </c>
      <c r="E84" s="65">
        <f t="shared" si="16"/>
        <v>51809.760000000002</v>
      </c>
      <c r="F84" s="65">
        <f t="shared" si="16"/>
        <v>326700</v>
      </c>
      <c r="G84" s="65">
        <f t="shared" si="16"/>
        <v>528960</v>
      </c>
      <c r="H84" s="65">
        <f t="shared" si="16"/>
        <v>528960</v>
      </c>
      <c r="I84" s="65">
        <f t="shared" si="16"/>
        <v>5489030.7599999998</v>
      </c>
      <c r="J84" s="65"/>
      <c r="K84" s="65">
        <f t="shared" ref="K84:Q84" si="17">SUM(K85:K201)</f>
        <v>0</v>
      </c>
      <c r="L84" s="65">
        <f t="shared" si="17"/>
        <v>0</v>
      </c>
      <c r="M84" s="65">
        <f t="shared" si="17"/>
        <v>14271.739999999998</v>
      </c>
      <c r="N84" s="65">
        <f t="shared" si="17"/>
        <v>22711.64</v>
      </c>
      <c r="O84" s="65">
        <f t="shared" si="17"/>
        <v>506649.74</v>
      </c>
      <c r="P84" s="65">
        <f t="shared" si="17"/>
        <v>506649.74</v>
      </c>
      <c r="Q84" s="65">
        <f t="shared" si="17"/>
        <v>5480590.8600000003</v>
      </c>
      <c r="R84" s="65"/>
      <c r="S84" s="65">
        <f t="shared" ref="S84:Y84" si="18">SUM(S85:S201)</f>
        <v>0</v>
      </c>
      <c r="T84" s="65">
        <f t="shared" si="18"/>
        <v>0</v>
      </c>
      <c r="U84" s="65">
        <f t="shared" si="18"/>
        <v>0</v>
      </c>
      <c r="V84" s="65">
        <f t="shared" si="18"/>
        <v>0</v>
      </c>
      <c r="W84" s="65">
        <f t="shared" si="18"/>
        <v>685519.08</v>
      </c>
      <c r="X84" s="65">
        <f t="shared" si="18"/>
        <v>685519.08</v>
      </c>
      <c r="Y84" s="65">
        <f t="shared" si="18"/>
        <v>5480590.8600000003</v>
      </c>
      <c r="Z84" s="65"/>
      <c r="AA84" s="65">
        <f t="shared" ref="AA84:AG84" si="19">SUM(AA85:AA201)</f>
        <v>0</v>
      </c>
      <c r="AB84" s="65">
        <f t="shared" si="19"/>
        <v>0</v>
      </c>
      <c r="AC84" s="65">
        <f t="shared" si="19"/>
        <v>0</v>
      </c>
      <c r="AD84" s="65">
        <f t="shared" si="19"/>
        <v>0</v>
      </c>
      <c r="AE84" s="65">
        <f t="shared" si="19"/>
        <v>0</v>
      </c>
      <c r="AF84" s="65">
        <f t="shared" si="19"/>
        <v>0</v>
      </c>
      <c r="AG84" s="65">
        <f t="shared" si="19"/>
        <v>5472251.9900000002</v>
      </c>
      <c r="AH84" s="65"/>
    </row>
    <row r="85" spans="1:34" s="61" customFormat="1" ht="30.75" customHeight="1" x14ac:dyDescent="0.3">
      <c r="A85" s="57" t="s">
        <v>155</v>
      </c>
      <c r="B85" s="58">
        <v>786022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f t="shared" ref="I85:I117" si="20">+B85+C85+E85+G85-D85-F85-H85</f>
        <v>786022</v>
      </c>
      <c r="J85" s="59" t="s">
        <v>280</v>
      </c>
      <c r="K85" s="58">
        <v>0</v>
      </c>
      <c r="L85" s="58">
        <v>0</v>
      </c>
      <c r="M85" s="58">
        <v>0</v>
      </c>
      <c r="N85" s="58">
        <v>0</v>
      </c>
      <c r="O85" s="58">
        <v>17035.400000000001</v>
      </c>
      <c r="P85" s="58">
        <v>17035.400000000001</v>
      </c>
      <c r="Q85" s="58">
        <f t="shared" ref="Q85:Q117" si="21">+I85+K85+M85+O85-L85-N85-P85</f>
        <v>786022</v>
      </c>
      <c r="R85" s="60" t="s">
        <v>280</v>
      </c>
      <c r="S85" s="58">
        <v>0</v>
      </c>
      <c r="T85" s="58">
        <v>0</v>
      </c>
      <c r="U85" s="58">
        <v>0</v>
      </c>
      <c r="V85" s="58">
        <v>0</v>
      </c>
      <c r="W85" s="58">
        <v>41001.39</v>
      </c>
      <c r="X85" s="58">
        <v>41001.39</v>
      </c>
      <c r="Y85" s="58">
        <f t="shared" ref="Y85:Y117" si="22">+Q85+S85+U85+W85-T85-V85-X85</f>
        <v>786022</v>
      </c>
      <c r="Z85" s="60" t="s">
        <v>280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G85" s="58">
        <f t="shared" ref="AG85:AG117" si="23">+Y85+AA85+AC85+AE85-AB85-AD85-AF85</f>
        <v>786022</v>
      </c>
      <c r="AH85" s="60" t="s">
        <v>28</v>
      </c>
    </row>
    <row r="86" spans="1:34" s="61" customFormat="1" ht="30.75" hidden="1" customHeight="1" x14ac:dyDescent="0.3">
      <c r="A86" s="57" t="s">
        <v>156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  <c r="H86" s="58">
        <v>0</v>
      </c>
      <c r="I86" s="58">
        <f t="shared" si="20"/>
        <v>0</v>
      </c>
      <c r="J86" s="59" t="s">
        <v>29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f t="shared" si="21"/>
        <v>0</v>
      </c>
      <c r="R86" s="60" t="s">
        <v>29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f t="shared" si="22"/>
        <v>0</v>
      </c>
      <c r="Z86" s="60" t="s">
        <v>29</v>
      </c>
      <c r="AA86" s="58">
        <v>0</v>
      </c>
      <c r="AB86" s="58">
        <v>0</v>
      </c>
      <c r="AC86" s="58">
        <v>0</v>
      </c>
      <c r="AD86" s="58">
        <v>0</v>
      </c>
      <c r="AE86" s="58">
        <v>0</v>
      </c>
      <c r="AF86" s="58">
        <v>0</v>
      </c>
      <c r="AG86" s="58">
        <f t="shared" si="23"/>
        <v>0</v>
      </c>
      <c r="AH86" s="60" t="s">
        <v>29</v>
      </c>
    </row>
    <row r="87" spans="1:34" s="61" customFormat="1" ht="30.75" customHeight="1" x14ac:dyDescent="0.3">
      <c r="A87" s="57" t="s">
        <v>157</v>
      </c>
      <c r="B87" s="58">
        <v>67000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f t="shared" si="20"/>
        <v>67000</v>
      </c>
      <c r="J87" s="59" t="s">
        <v>29</v>
      </c>
      <c r="K87" s="58">
        <v>0</v>
      </c>
      <c r="L87" s="58">
        <v>0</v>
      </c>
      <c r="M87" s="58">
        <v>0</v>
      </c>
      <c r="N87" s="58">
        <v>0</v>
      </c>
      <c r="O87" s="58">
        <v>20000</v>
      </c>
      <c r="P87" s="58">
        <v>20000</v>
      </c>
      <c r="Q87" s="58">
        <f t="shared" si="21"/>
        <v>67000</v>
      </c>
      <c r="R87" s="60" t="s">
        <v>29</v>
      </c>
      <c r="S87" s="58">
        <v>0</v>
      </c>
      <c r="T87" s="58">
        <v>0</v>
      </c>
      <c r="U87" s="58">
        <v>0</v>
      </c>
      <c r="V87" s="58">
        <v>0</v>
      </c>
      <c r="W87" s="58">
        <v>67000</v>
      </c>
      <c r="X87" s="58">
        <v>67000</v>
      </c>
      <c r="Y87" s="58">
        <f t="shared" si="22"/>
        <v>67000</v>
      </c>
      <c r="Z87" s="60" t="s">
        <v>29</v>
      </c>
      <c r="AA87" s="58">
        <v>0</v>
      </c>
      <c r="AB87" s="58">
        <v>0</v>
      </c>
      <c r="AC87" s="58">
        <v>0</v>
      </c>
      <c r="AD87" s="58">
        <v>0</v>
      </c>
      <c r="AE87" s="58">
        <v>0</v>
      </c>
      <c r="AF87" s="58">
        <v>0</v>
      </c>
      <c r="AG87" s="58">
        <f t="shared" si="23"/>
        <v>67000</v>
      </c>
      <c r="AH87" s="60" t="s">
        <v>29</v>
      </c>
    </row>
    <row r="88" spans="1:34" s="61" customFormat="1" ht="30.75" customHeight="1" x14ac:dyDescent="0.3">
      <c r="A88" s="57" t="s">
        <v>158</v>
      </c>
      <c r="B88" s="58">
        <v>78600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f t="shared" si="20"/>
        <v>78600</v>
      </c>
      <c r="J88" s="59" t="s">
        <v>280</v>
      </c>
      <c r="K88" s="58">
        <v>0</v>
      </c>
      <c r="L88" s="58">
        <v>0</v>
      </c>
      <c r="M88" s="58">
        <v>0</v>
      </c>
      <c r="N88" s="58">
        <v>0</v>
      </c>
      <c r="O88" s="58">
        <v>6419.9400000000005</v>
      </c>
      <c r="P88" s="58">
        <v>6419.9400000000005</v>
      </c>
      <c r="Q88" s="58">
        <f t="shared" si="21"/>
        <v>78600</v>
      </c>
      <c r="R88" s="60" t="s">
        <v>280</v>
      </c>
      <c r="S88" s="58">
        <v>0</v>
      </c>
      <c r="T88" s="58">
        <v>0</v>
      </c>
      <c r="U88" s="58">
        <v>0</v>
      </c>
      <c r="V88" s="58">
        <v>0</v>
      </c>
      <c r="W88" s="58">
        <v>10962.7</v>
      </c>
      <c r="X88" s="58">
        <v>10962.7</v>
      </c>
      <c r="Y88" s="58">
        <f t="shared" si="22"/>
        <v>78600</v>
      </c>
      <c r="Z88" s="60" t="s">
        <v>280</v>
      </c>
      <c r="AA88" s="58">
        <v>0</v>
      </c>
      <c r="AB88" s="58">
        <v>0</v>
      </c>
      <c r="AC88" s="58">
        <v>0</v>
      </c>
      <c r="AD88" s="58">
        <v>0</v>
      </c>
      <c r="AE88" s="58">
        <v>0</v>
      </c>
      <c r="AF88" s="58">
        <v>0</v>
      </c>
      <c r="AG88" s="58">
        <f t="shared" si="23"/>
        <v>78600</v>
      </c>
      <c r="AH88" s="60" t="s">
        <v>29</v>
      </c>
    </row>
    <row r="89" spans="1:34" s="61" customFormat="1" ht="30.75" hidden="1" customHeight="1" x14ac:dyDescent="0.3">
      <c r="A89" s="57" t="s">
        <v>159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f t="shared" si="20"/>
        <v>0</v>
      </c>
      <c r="J89" s="59"/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f t="shared" si="21"/>
        <v>0</v>
      </c>
      <c r="R89" s="60"/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f t="shared" si="22"/>
        <v>0</v>
      </c>
      <c r="Z89" s="60"/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f t="shared" si="23"/>
        <v>0</v>
      </c>
      <c r="AH89" s="60" t="s">
        <v>29</v>
      </c>
    </row>
    <row r="90" spans="1:34" s="61" customFormat="1" ht="30.75" hidden="1" customHeight="1" x14ac:dyDescent="0.3">
      <c r="A90" s="57" t="s">
        <v>160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f t="shared" si="20"/>
        <v>0</v>
      </c>
      <c r="J90" s="59"/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f t="shared" si="21"/>
        <v>0</v>
      </c>
      <c r="R90" s="60"/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f t="shared" si="22"/>
        <v>0</v>
      </c>
      <c r="Z90" s="60"/>
      <c r="AA90" s="58">
        <v>0</v>
      </c>
      <c r="AB90" s="58">
        <v>0</v>
      </c>
      <c r="AC90" s="58">
        <v>0</v>
      </c>
      <c r="AD90" s="58">
        <v>0</v>
      </c>
      <c r="AE90" s="58">
        <v>0</v>
      </c>
      <c r="AF90" s="58">
        <v>0</v>
      </c>
      <c r="AG90" s="58">
        <f t="shared" si="23"/>
        <v>0</v>
      </c>
      <c r="AH90" s="60" t="s">
        <v>29</v>
      </c>
    </row>
    <row r="91" spans="1:34" s="61" customFormat="1" ht="30.75" hidden="1" customHeight="1" x14ac:dyDescent="0.3">
      <c r="A91" s="57" t="s">
        <v>161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f t="shared" si="20"/>
        <v>0</v>
      </c>
      <c r="J91" s="59"/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f t="shared" si="21"/>
        <v>0</v>
      </c>
      <c r="R91" s="60"/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f t="shared" si="22"/>
        <v>0</v>
      </c>
      <c r="Z91" s="60"/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G91" s="58">
        <f t="shared" si="23"/>
        <v>0</v>
      </c>
      <c r="AH91" s="60" t="s">
        <v>29</v>
      </c>
    </row>
    <row r="92" spans="1:34" s="61" customFormat="1" ht="30.75" hidden="1" customHeight="1" x14ac:dyDescent="0.3">
      <c r="A92" s="57" t="s">
        <v>162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f t="shared" si="20"/>
        <v>0</v>
      </c>
      <c r="J92" s="59"/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f t="shared" si="21"/>
        <v>0</v>
      </c>
      <c r="R92" s="60"/>
      <c r="S92" s="58">
        <v>0</v>
      </c>
      <c r="T92" s="58">
        <v>0</v>
      </c>
      <c r="U92" s="58">
        <v>0</v>
      </c>
      <c r="V92" s="58">
        <v>0</v>
      </c>
      <c r="W92" s="58">
        <v>0</v>
      </c>
      <c r="X92" s="58">
        <v>0</v>
      </c>
      <c r="Y92" s="58">
        <f t="shared" si="22"/>
        <v>0</v>
      </c>
      <c r="Z92" s="60"/>
      <c r="AA92" s="58">
        <v>0</v>
      </c>
      <c r="AB92" s="58">
        <v>0</v>
      </c>
      <c r="AC92" s="58">
        <v>0</v>
      </c>
      <c r="AD92" s="58">
        <v>0</v>
      </c>
      <c r="AE92" s="58">
        <v>0</v>
      </c>
      <c r="AF92" s="58">
        <v>0</v>
      </c>
      <c r="AG92" s="58">
        <f t="shared" si="23"/>
        <v>0</v>
      </c>
      <c r="AH92" s="60" t="s">
        <v>29</v>
      </c>
    </row>
    <row r="93" spans="1:34" s="61" customFormat="1" ht="30.75" customHeight="1" x14ac:dyDescent="0.3">
      <c r="A93" s="57" t="s">
        <v>163</v>
      </c>
      <c r="B93" s="58">
        <v>1218000</v>
      </c>
      <c r="C93" s="58">
        <v>0</v>
      </c>
      <c r="D93" s="58">
        <v>0</v>
      </c>
      <c r="E93" s="58">
        <v>0</v>
      </c>
      <c r="F93" s="58">
        <v>193500</v>
      </c>
      <c r="G93" s="58">
        <v>0</v>
      </c>
      <c r="H93" s="58">
        <v>0</v>
      </c>
      <c r="I93" s="58">
        <f t="shared" si="20"/>
        <v>1024500</v>
      </c>
      <c r="J93" s="59" t="s">
        <v>286</v>
      </c>
      <c r="K93" s="58">
        <v>0</v>
      </c>
      <c r="L93" s="58">
        <v>0</v>
      </c>
      <c r="M93" s="58">
        <v>0</v>
      </c>
      <c r="N93" s="58">
        <v>22711.64</v>
      </c>
      <c r="O93" s="58">
        <v>100288.36</v>
      </c>
      <c r="P93" s="58">
        <v>100288.36</v>
      </c>
      <c r="Q93" s="58">
        <f t="shared" si="21"/>
        <v>1001788.3600000002</v>
      </c>
      <c r="R93" s="60" t="s">
        <v>286</v>
      </c>
      <c r="S93" s="58">
        <v>0</v>
      </c>
      <c r="T93" s="58">
        <v>0</v>
      </c>
      <c r="U93" s="58">
        <v>0</v>
      </c>
      <c r="V93" s="58">
        <v>0</v>
      </c>
      <c r="W93" s="58">
        <v>41788.36</v>
      </c>
      <c r="X93" s="58">
        <v>41788.36</v>
      </c>
      <c r="Y93" s="58">
        <f t="shared" si="22"/>
        <v>1001788.3600000002</v>
      </c>
      <c r="Z93" s="60" t="s">
        <v>286</v>
      </c>
      <c r="AA93" s="58">
        <v>0</v>
      </c>
      <c r="AB93" s="58">
        <v>0</v>
      </c>
      <c r="AC93" s="58">
        <v>0</v>
      </c>
      <c r="AD93" s="58">
        <v>0</v>
      </c>
      <c r="AE93" s="58">
        <v>0</v>
      </c>
      <c r="AF93" s="58">
        <v>0</v>
      </c>
      <c r="AG93" s="58">
        <f t="shared" si="23"/>
        <v>1001788.3600000002</v>
      </c>
      <c r="AH93" s="60" t="s">
        <v>29</v>
      </c>
    </row>
    <row r="94" spans="1:34" s="61" customFormat="1" ht="30.75" hidden="1" customHeight="1" x14ac:dyDescent="0.3">
      <c r="A94" s="57" t="s">
        <v>164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f t="shared" si="20"/>
        <v>0</v>
      </c>
      <c r="J94" s="59"/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f t="shared" si="21"/>
        <v>0</v>
      </c>
      <c r="R94" s="60"/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58">
        <v>0</v>
      </c>
      <c r="Y94" s="58">
        <f t="shared" si="22"/>
        <v>0</v>
      </c>
      <c r="Z94" s="60"/>
      <c r="AA94" s="58">
        <v>0</v>
      </c>
      <c r="AB94" s="58">
        <v>0</v>
      </c>
      <c r="AC94" s="58">
        <v>0</v>
      </c>
      <c r="AD94" s="58">
        <v>0</v>
      </c>
      <c r="AE94" s="58">
        <v>0</v>
      </c>
      <c r="AF94" s="58">
        <v>0</v>
      </c>
      <c r="AG94" s="58">
        <f t="shared" si="23"/>
        <v>0</v>
      </c>
      <c r="AH94" s="60" t="s">
        <v>29</v>
      </c>
    </row>
    <row r="95" spans="1:34" s="61" customFormat="1" ht="30.75" hidden="1" customHeight="1" x14ac:dyDescent="0.3">
      <c r="A95" s="57" t="s">
        <v>165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f t="shared" si="20"/>
        <v>0</v>
      </c>
      <c r="J95" s="59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f t="shared" si="21"/>
        <v>0</v>
      </c>
      <c r="R95" s="60"/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f t="shared" si="22"/>
        <v>0</v>
      </c>
      <c r="Z95" s="60"/>
      <c r="AA95" s="58">
        <v>0</v>
      </c>
      <c r="AB95" s="58">
        <v>0</v>
      </c>
      <c r="AC95" s="58">
        <v>0</v>
      </c>
      <c r="AD95" s="58">
        <v>0</v>
      </c>
      <c r="AE95" s="58">
        <v>0</v>
      </c>
      <c r="AF95" s="58">
        <v>0</v>
      </c>
      <c r="AG95" s="58">
        <f t="shared" si="23"/>
        <v>0</v>
      </c>
      <c r="AH95" s="60" t="s">
        <v>29</v>
      </c>
    </row>
    <row r="96" spans="1:34" s="61" customFormat="1" ht="30.75" hidden="1" customHeight="1" x14ac:dyDescent="0.3">
      <c r="A96" s="57" t="s">
        <v>166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f t="shared" si="20"/>
        <v>0</v>
      </c>
      <c r="J96" s="59"/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f t="shared" si="21"/>
        <v>0</v>
      </c>
      <c r="R96" s="60"/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f t="shared" si="22"/>
        <v>0</v>
      </c>
      <c r="Z96" s="60"/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f t="shared" si="23"/>
        <v>0</v>
      </c>
      <c r="AH96" s="60" t="s">
        <v>29</v>
      </c>
    </row>
    <row r="97" spans="1:34" s="61" customFormat="1" ht="30.75" hidden="1" customHeight="1" x14ac:dyDescent="0.3">
      <c r="A97" s="57" t="s">
        <v>167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f t="shared" si="20"/>
        <v>0</v>
      </c>
      <c r="J97" s="59"/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f t="shared" si="21"/>
        <v>0</v>
      </c>
      <c r="R97" s="60"/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f t="shared" si="22"/>
        <v>0</v>
      </c>
      <c r="Z97" s="60"/>
      <c r="AA97" s="58">
        <v>0</v>
      </c>
      <c r="AB97" s="58">
        <v>0</v>
      </c>
      <c r="AC97" s="58">
        <v>0</v>
      </c>
      <c r="AD97" s="58">
        <v>0</v>
      </c>
      <c r="AE97" s="58">
        <v>0</v>
      </c>
      <c r="AF97" s="58">
        <v>0</v>
      </c>
      <c r="AG97" s="58">
        <f t="shared" si="23"/>
        <v>0</v>
      </c>
      <c r="AH97" s="60" t="s">
        <v>29</v>
      </c>
    </row>
    <row r="98" spans="1:34" s="61" customFormat="1" ht="30.75" hidden="1" customHeight="1" x14ac:dyDescent="0.3">
      <c r="A98" s="57" t="s">
        <v>168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f t="shared" si="20"/>
        <v>0</v>
      </c>
      <c r="J98" s="59"/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f t="shared" si="21"/>
        <v>0</v>
      </c>
      <c r="R98" s="60"/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f t="shared" si="22"/>
        <v>0</v>
      </c>
      <c r="Z98" s="60"/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f t="shared" si="23"/>
        <v>0</v>
      </c>
      <c r="AH98" s="60" t="s">
        <v>29</v>
      </c>
    </row>
    <row r="99" spans="1:34" s="61" customFormat="1" ht="30.75" hidden="1" customHeight="1" x14ac:dyDescent="0.3">
      <c r="A99" s="57" t="s">
        <v>169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f t="shared" si="20"/>
        <v>0</v>
      </c>
      <c r="J99" s="59"/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f t="shared" si="21"/>
        <v>0</v>
      </c>
      <c r="R99" s="60"/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f t="shared" si="22"/>
        <v>0</v>
      </c>
      <c r="Z99" s="60"/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G99" s="58">
        <f t="shared" si="23"/>
        <v>0</v>
      </c>
      <c r="AH99" s="60" t="s">
        <v>29</v>
      </c>
    </row>
    <row r="100" spans="1:34" s="61" customFormat="1" ht="30.75" hidden="1" customHeight="1" x14ac:dyDescent="0.3">
      <c r="A100" s="57" t="s">
        <v>170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f t="shared" si="20"/>
        <v>0</v>
      </c>
      <c r="J100" s="59"/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f t="shared" si="21"/>
        <v>0</v>
      </c>
      <c r="R100" s="60"/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f t="shared" si="22"/>
        <v>0</v>
      </c>
      <c r="Z100" s="60"/>
      <c r="AA100" s="58">
        <v>0</v>
      </c>
      <c r="AB100" s="58">
        <v>0</v>
      </c>
      <c r="AC100" s="58">
        <v>0</v>
      </c>
      <c r="AD100" s="58">
        <v>0</v>
      </c>
      <c r="AE100" s="58">
        <v>0</v>
      </c>
      <c r="AF100" s="58">
        <v>0</v>
      </c>
      <c r="AG100" s="58">
        <f t="shared" si="23"/>
        <v>0</v>
      </c>
      <c r="AH100" s="60" t="s">
        <v>29</v>
      </c>
    </row>
    <row r="101" spans="1:34" s="61" customFormat="1" ht="30.75" hidden="1" customHeight="1" x14ac:dyDescent="0.3">
      <c r="A101" s="57" t="s">
        <v>171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f t="shared" si="20"/>
        <v>0</v>
      </c>
      <c r="J101" s="59"/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f t="shared" si="21"/>
        <v>0</v>
      </c>
      <c r="R101" s="60"/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f t="shared" si="22"/>
        <v>0</v>
      </c>
      <c r="Z101" s="60"/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f t="shared" si="23"/>
        <v>0</v>
      </c>
      <c r="AH101" s="60" t="s">
        <v>29</v>
      </c>
    </row>
    <row r="102" spans="1:34" s="61" customFormat="1" ht="30.75" hidden="1" customHeight="1" x14ac:dyDescent="0.3">
      <c r="A102" s="57" t="s">
        <v>172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f t="shared" si="20"/>
        <v>0</v>
      </c>
      <c r="J102" s="59"/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f t="shared" si="21"/>
        <v>0</v>
      </c>
      <c r="R102" s="60"/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f t="shared" si="22"/>
        <v>0</v>
      </c>
      <c r="Z102" s="60"/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f t="shared" si="23"/>
        <v>0</v>
      </c>
      <c r="AH102" s="60" t="s">
        <v>29</v>
      </c>
    </row>
    <row r="103" spans="1:34" s="61" customFormat="1" ht="30.75" hidden="1" customHeight="1" x14ac:dyDescent="0.3">
      <c r="A103" s="57" t="s">
        <v>173</v>
      </c>
      <c r="B103" s="58">
        <v>0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f t="shared" si="20"/>
        <v>0</v>
      </c>
      <c r="J103" s="59"/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f t="shared" si="21"/>
        <v>0</v>
      </c>
      <c r="R103" s="60"/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f t="shared" si="22"/>
        <v>0</v>
      </c>
      <c r="Z103" s="60"/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G103" s="58">
        <f t="shared" si="23"/>
        <v>0</v>
      </c>
      <c r="AH103" s="60" t="s">
        <v>29</v>
      </c>
    </row>
    <row r="104" spans="1:34" s="61" customFormat="1" ht="30.75" hidden="1" customHeight="1" x14ac:dyDescent="0.3">
      <c r="A104" s="57" t="s">
        <v>174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f t="shared" si="20"/>
        <v>0</v>
      </c>
      <c r="J104" s="59"/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f t="shared" si="21"/>
        <v>0</v>
      </c>
      <c r="R104" s="60"/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f t="shared" si="22"/>
        <v>0</v>
      </c>
      <c r="Z104" s="60"/>
      <c r="AA104" s="58">
        <v>0</v>
      </c>
      <c r="AB104" s="58">
        <v>0</v>
      </c>
      <c r="AC104" s="58">
        <v>0</v>
      </c>
      <c r="AD104" s="58">
        <v>0</v>
      </c>
      <c r="AE104" s="58">
        <v>0</v>
      </c>
      <c r="AF104" s="58">
        <v>0</v>
      </c>
      <c r="AG104" s="58">
        <f t="shared" si="23"/>
        <v>0</v>
      </c>
      <c r="AH104" s="60" t="s">
        <v>29</v>
      </c>
    </row>
    <row r="105" spans="1:34" s="61" customFormat="1" ht="30.75" hidden="1" customHeight="1" x14ac:dyDescent="0.3">
      <c r="A105" s="57" t="s">
        <v>175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f t="shared" si="20"/>
        <v>0</v>
      </c>
      <c r="J105" s="59"/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f t="shared" si="21"/>
        <v>0</v>
      </c>
      <c r="R105" s="60"/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f t="shared" si="22"/>
        <v>0</v>
      </c>
      <c r="Z105" s="60"/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f t="shared" si="23"/>
        <v>0</v>
      </c>
      <c r="AH105" s="60" t="s">
        <v>29</v>
      </c>
    </row>
    <row r="106" spans="1:34" s="61" customFormat="1" ht="30.75" customHeight="1" x14ac:dyDescent="0.3">
      <c r="A106" s="57" t="s">
        <v>176</v>
      </c>
      <c r="B106" s="58">
        <v>377329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f t="shared" si="20"/>
        <v>377329</v>
      </c>
      <c r="J106" s="59" t="s">
        <v>280</v>
      </c>
      <c r="K106" s="58">
        <v>0</v>
      </c>
      <c r="L106" s="58">
        <v>0</v>
      </c>
      <c r="M106" s="58">
        <v>0</v>
      </c>
      <c r="N106" s="58">
        <v>0</v>
      </c>
      <c r="O106" s="58">
        <v>59200</v>
      </c>
      <c r="P106" s="58">
        <v>59200</v>
      </c>
      <c r="Q106" s="58">
        <f t="shared" si="21"/>
        <v>377329</v>
      </c>
      <c r="R106" s="60" t="s">
        <v>280</v>
      </c>
      <c r="S106" s="58">
        <v>0</v>
      </c>
      <c r="T106" s="58">
        <v>0</v>
      </c>
      <c r="U106" s="58">
        <v>0</v>
      </c>
      <c r="V106" s="58">
        <v>0</v>
      </c>
      <c r="W106" s="58">
        <v>115293.73999999999</v>
      </c>
      <c r="X106" s="58">
        <v>115293.73999999999</v>
      </c>
      <c r="Y106" s="58">
        <f t="shared" si="22"/>
        <v>377329</v>
      </c>
      <c r="Z106" s="60" t="s">
        <v>280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f t="shared" si="23"/>
        <v>377329</v>
      </c>
      <c r="AH106" s="60" t="s">
        <v>29</v>
      </c>
    </row>
    <row r="107" spans="1:34" s="61" customFormat="1" ht="30.75" hidden="1" customHeight="1" x14ac:dyDescent="0.3">
      <c r="A107" s="57" t="s">
        <v>177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f t="shared" si="20"/>
        <v>0</v>
      </c>
      <c r="J107" s="59"/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f t="shared" si="21"/>
        <v>0</v>
      </c>
      <c r="R107" s="60"/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f t="shared" si="22"/>
        <v>0</v>
      </c>
      <c r="Z107" s="60"/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f t="shared" si="23"/>
        <v>0</v>
      </c>
      <c r="AH107" s="60" t="s">
        <v>29</v>
      </c>
    </row>
    <row r="108" spans="1:34" s="61" customFormat="1" ht="30.75" customHeight="1" x14ac:dyDescent="0.3">
      <c r="A108" s="57" t="s">
        <v>178</v>
      </c>
      <c r="B108" s="58">
        <v>8908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f t="shared" si="20"/>
        <v>8908</v>
      </c>
      <c r="J108" s="59" t="s">
        <v>29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f t="shared" si="21"/>
        <v>8908</v>
      </c>
      <c r="R108" s="60" t="s">
        <v>29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f t="shared" si="22"/>
        <v>8908</v>
      </c>
      <c r="Z108" s="60" t="s">
        <v>29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f t="shared" si="23"/>
        <v>8908</v>
      </c>
      <c r="AH108" s="60" t="s">
        <v>29</v>
      </c>
    </row>
    <row r="109" spans="1:34" s="61" customFormat="1" ht="30.75" hidden="1" customHeight="1" x14ac:dyDescent="0.3">
      <c r="A109" s="57" t="s">
        <v>179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f t="shared" si="20"/>
        <v>0</v>
      </c>
      <c r="J109" s="59"/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f t="shared" si="21"/>
        <v>0</v>
      </c>
      <c r="R109" s="60"/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f t="shared" si="22"/>
        <v>0</v>
      </c>
      <c r="Z109" s="60"/>
      <c r="AA109" s="58">
        <v>0</v>
      </c>
      <c r="AB109" s="58">
        <v>0</v>
      </c>
      <c r="AC109" s="58">
        <v>0</v>
      </c>
      <c r="AD109" s="58">
        <v>0</v>
      </c>
      <c r="AE109" s="58">
        <v>0</v>
      </c>
      <c r="AF109" s="58">
        <v>0</v>
      </c>
      <c r="AG109" s="58">
        <f t="shared" si="23"/>
        <v>0</v>
      </c>
      <c r="AH109" s="60" t="s">
        <v>29</v>
      </c>
    </row>
    <row r="110" spans="1:34" s="61" customFormat="1" ht="30.75" customHeight="1" x14ac:dyDescent="0.3">
      <c r="A110" s="57" t="s">
        <v>180</v>
      </c>
      <c r="B110" s="58">
        <v>324980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f t="shared" si="20"/>
        <v>324980</v>
      </c>
      <c r="J110" s="59" t="s">
        <v>286</v>
      </c>
      <c r="K110" s="58">
        <v>0</v>
      </c>
      <c r="L110" s="58">
        <v>0</v>
      </c>
      <c r="M110" s="58">
        <v>0</v>
      </c>
      <c r="N110" s="58">
        <v>0</v>
      </c>
      <c r="O110" s="58">
        <v>15240</v>
      </c>
      <c r="P110" s="58">
        <v>15240</v>
      </c>
      <c r="Q110" s="58">
        <f t="shared" si="21"/>
        <v>324980</v>
      </c>
      <c r="R110" s="60" t="s">
        <v>286</v>
      </c>
      <c r="S110" s="58">
        <v>0</v>
      </c>
      <c r="T110" s="58">
        <v>0</v>
      </c>
      <c r="U110" s="58">
        <v>0</v>
      </c>
      <c r="V110" s="58">
        <v>0</v>
      </c>
      <c r="W110" s="58">
        <v>22240</v>
      </c>
      <c r="X110" s="58">
        <v>22240</v>
      </c>
      <c r="Y110" s="58">
        <f t="shared" si="22"/>
        <v>324980</v>
      </c>
      <c r="Z110" s="60" t="s">
        <v>286</v>
      </c>
      <c r="AA110" s="58">
        <v>0</v>
      </c>
      <c r="AB110" s="58">
        <v>0</v>
      </c>
      <c r="AC110" s="58">
        <v>0</v>
      </c>
      <c r="AD110" s="58">
        <v>0</v>
      </c>
      <c r="AE110" s="58">
        <v>0</v>
      </c>
      <c r="AF110" s="58">
        <v>0</v>
      </c>
      <c r="AG110" s="58">
        <f t="shared" si="23"/>
        <v>324980</v>
      </c>
      <c r="AH110" s="60" t="s">
        <v>29</v>
      </c>
    </row>
    <row r="111" spans="1:34" s="61" customFormat="1" ht="30.75" hidden="1" customHeight="1" x14ac:dyDescent="0.3">
      <c r="A111" s="57" t="s">
        <v>181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f t="shared" si="20"/>
        <v>0</v>
      </c>
      <c r="J111" s="59"/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f t="shared" si="21"/>
        <v>0</v>
      </c>
      <c r="R111" s="60"/>
      <c r="S111" s="58">
        <v>0</v>
      </c>
      <c r="T111" s="58">
        <v>0</v>
      </c>
      <c r="U111" s="58">
        <v>0</v>
      </c>
      <c r="V111" s="58">
        <v>0</v>
      </c>
      <c r="W111" s="58">
        <v>0</v>
      </c>
      <c r="X111" s="58">
        <v>0</v>
      </c>
      <c r="Y111" s="58">
        <f t="shared" si="22"/>
        <v>0</v>
      </c>
      <c r="Z111" s="60"/>
      <c r="AA111" s="58">
        <v>0</v>
      </c>
      <c r="AB111" s="58">
        <v>0</v>
      </c>
      <c r="AC111" s="58">
        <v>0</v>
      </c>
      <c r="AD111" s="58">
        <v>0</v>
      </c>
      <c r="AE111" s="58">
        <v>0</v>
      </c>
      <c r="AF111" s="58">
        <v>0</v>
      </c>
      <c r="AG111" s="58">
        <f t="shared" si="23"/>
        <v>0</v>
      </c>
      <c r="AH111" s="60" t="s">
        <v>29</v>
      </c>
    </row>
    <row r="112" spans="1:34" s="61" customFormat="1" ht="30.75" customHeight="1" x14ac:dyDescent="0.3">
      <c r="A112" s="57" t="s">
        <v>287</v>
      </c>
      <c r="B112" s="58">
        <v>0</v>
      </c>
      <c r="C112" s="58"/>
      <c r="D112" s="58"/>
      <c r="E112" s="58"/>
      <c r="F112" s="58"/>
      <c r="G112" s="58"/>
      <c r="H112" s="58"/>
      <c r="I112" s="58">
        <v>0</v>
      </c>
      <c r="J112" s="59"/>
      <c r="K112" s="58">
        <v>0</v>
      </c>
      <c r="L112" s="58">
        <v>0</v>
      </c>
      <c r="M112" s="58">
        <v>8338.869999999999</v>
      </c>
      <c r="N112" s="58">
        <v>0</v>
      </c>
      <c r="O112" s="58">
        <v>0</v>
      </c>
      <c r="P112" s="58">
        <v>0</v>
      </c>
      <c r="Q112" s="58">
        <f t="shared" si="21"/>
        <v>8338.869999999999</v>
      </c>
      <c r="R112" s="60" t="s">
        <v>29</v>
      </c>
      <c r="S112" s="58">
        <v>0</v>
      </c>
      <c r="T112" s="58">
        <v>0</v>
      </c>
      <c r="U112" s="58">
        <v>0</v>
      </c>
      <c r="V112" s="58">
        <v>0</v>
      </c>
      <c r="W112" s="58">
        <v>0</v>
      </c>
      <c r="X112" s="58">
        <v>0</v>
      </c>
      <c r="Y112" s="58">
        <f t="shared" si="22"/>
        <v>8338.869999999999</v>
      </c>
      <c r="Z112" s="60" t="s">
        <v>29</v>
      </c>
      <c r="AA112" s="58"/>
      <c r="AB112" s="58"/>
      <c r="AC112" s="58"/>
      <c r="AD112" s="58"/>
      <c r="AE112" s="58"/>
      <c r="AF112" s="58"/>
      <c r="AG112" s="58"/>
      <c r="AH112" s="60"/>
    </row>
    <row r="113" spans="1:34" s="61" customFormat="1" ht="30.75" hidden="1" customHeight="1" x14ac:dyDescent="0.3">
      <c r="A113" s="57" t="s">
        <v>182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f t="shared" si="20"/>
        <v>0</v>
      </c>
      <c r="J113" s="59"/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f t="shared" si="21"/>
        <v>0</v>
      </c>
      <c r="R113" s="60"/>
      <c r="S113" s="58">
        <v>0</v>
      </c>
      <c r="T113" s="58">
        <v>0</v>
      </c>
      <c r="U113" s="58">
        <v>0</v>
      </c>
      <c r="V113" s="58">
        <v>0</v>
      </c>
      <c r="W113" s="58">
        <v>0</v>
      </c>
      <c r="X113" s="58">
        <v>0</v>
      </c>
      <c r="Y113" s="58">
        <f t="shared" si="22"/>
        <v>0</v>
      </c>
      <c r="Z113" s="60"/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0</v>
      </c>
      <c r="AG113" s="58">
        <f t="shared" si="23"/>
        <v>0</v>
      </c>
      <c r="AH113" s="60" t="s">
        <v>29</v>
      </c>
    </row>
    <row r="114" spans="1:34" s="61" customFormat="1" ht="30.75" customHeight="1" x14ac:dyDescent="0.3">
      <c r="A114" s="57" t="s">
        <v>183</v>
      </c>
      <c r="B114" s="58">
        <v>7000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f t="shared" si="20"/>
        <v>7000</v>
      </c>
      <c r="J114" s="59" t="s">
        <v>29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f t="shared" si="21"/>
        <v>7000</v>
      </c>
      <c r="R114" s="60" t="s">
        <v>29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f t="shared" si="22"/>
        <v>7000</v>
      </c>
      <c r="Z114" s="60" t="s">
        <v>29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f t="shared" si="23"/>
        <v>7000</v>
      </c>
      <c r="AH114" s="60" t="s">
        <v>29</v>
      </c>
    </row>
    <row r="115" spans="1:34" s="61" customFormat="1" ht="30.75" customHeight="1" x14ac:dyDescent="0.3">
      <c r="A115" s="57" t="s">
        <v>184</v>
      </c>
      <c r="B115" s="58">
        <v>40800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f t="shared" si="20"/>
        <v>40800</v>
      </c>
      <c r="J115" s="59" t="s">
        <v>29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f t="shared" si="21"/>
        <v>40800</v>
      </c>
      <c r="R115" s="60" t="s">
        <v>29</v>
      </c>
      <c r="S115" s="58">
        <v>0</v>
      </c>
      <c r="T115" s="58">
        <v>0</v>
      </c>
      <c r="U115" s="58">
        <v>0</v>
      </c>
      <c r="V115" s="58">
        <v>0</v>
      </c>
      <c r="W115" s="58">
        <v>40800</v>
      </c>
      <c r="X115" s="58">
        <v>40800</v>
      </c>
      <c r="Y115" s="58">
        <f t="shared" si="22"/>
        <v>40800</v>
      </c>
      <c r="Z115" s="60" t="s">
        <v>29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G115" s="58">
        <f t="shared" si="23"/>
        <v>40800</v>
      </c>
      <c r="AH115" s="60" t="s">
        <v>29</v>
      </c>
    </row>
    <row r="116" spans="1:34" s="61" customFormat="1" ht="30.75" hidden="1" customHeight="1" x14ac:dyDescent="0.3">
      <c r="A116" s="57" t="s">
        <v>185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f t="shared" si="20"/>
        <v>0</v>
      </c>
      <c r="J116" s="59"/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f t="shared" si="21"/>
        <v>0</v>
      </c>
      <c r="R116" s="60"/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58">
        <v>0</v>
      </c>
      <c r="Y116" s="58">
        <f t="shared" si="22"/>
        <v>0</v>
      </c>
      <c r="Z116" s="60"/>
      <c r="AA116" s="58">
        <v>0</v>
      </c>
      <c r="AB116" s="58">
        <v>0</v>
      </c>
      <c r="AC116" s="58">
        <v>0</v>
      </c>
      <c r="AD116" s="58">
        <v>0</v>
      </c>
      <c r="AE116" s="58">
        <v>0</v>
      </c>
      <c r="AF116" s="58">
        <v>0</v>
      </c>
      <c r="AG116" s="58">
        <f t="shared" si="23"/>
        <v>0</v>
      </c>
      <c r="AH116" s="60" t="s">
        <v>29</v>
      </c>
    </row>
    <row r="117" spans="1:34" s="61" customFormat="1" ht="30.75" hidden="1" customHeight="1" x14ac:dyDescent="0.3">
      <c r="A117" s="57" t="s">
        <v>186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f t="shared" si="20"/>
        <v>0</v>
      </c>
      <c r="J117" s="59"/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f t="shared" si="21"/>
        <v>0</v>
      </c>
      <c r="R117" s="60"/>
      <c r="S117" s="58">
        <v>0</v>
      </c>
      <c r="T117" s="58">
        <v>0</v>
      </c>
      <c r="U117" s="58">
        <v>0</v>
      </c>
      <c r="V117" s="58">
        <v>0</v>
      </c>
      <c r="W117" s="58">
        <v>0</v>
      </c>
      <c r="X117" s="58">
        <v>0</v>
      </c>
      <c r="Y117" s="58">
        <f t="shared" si="22"/>
        <v>0</v>
      </c>
      <c r="Z117" s="60"/>
      <c r="AA117" s="58">
        <v>0</v>
      </c>
      <c r="AB117" s="58">
        <v>0</v>
      </c>
      <c r="AC117" s="58">
        <v>0</v>
      </c>
      <c r="AD117" s="58">
        <v>0</v>
      </c>
      <c r="AE117" s="58">
        <v>0</v>
      </c>
      <c r="AF117" s="58">
        <v>0</v>
      </c>
      <c r="AG117" s="58">
        <f t="shared" si="23"/>
        <v>0</v>
      </c>
      <c r="AH117" s="60" t="s">
        <v>29</v>
      </c>
    </row>
    <row r="118" spans="1:34" s="61" customFormat="1" ht="30.75" hidden="1" customHeight="1" x14ac:dyDescent="0.3">
      <c r="A118" s="57" t="s">
        <v>187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f t="shared" ref="I118:I149" si="24">+B118+C118+E118+G118-D118-F118-H118</f>
        <v>0</v>
      </c>
      <c r="J118" s="59"/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f t="shared" ref="Q118:Q149" si="25">+I118+K118+M118+O118-L118-N118-P118</f>
        <v>0</v>
      </c>
      <c r="R118" s="60"/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f t="shared" ref="Y118:Y149" si="26">+Q118+S118+U118+W118-T118-V118-X118</f>
        <v>0</v>
      </c>
      <c r="Z118" s="60"/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0</v>
      </c>
      <c r="AG118" s="58">
        <f t="shared" ref="AG118:AG149" si="27">+Y118+AA118+AC118+AE118-AB118-AD118-AF118</f>
        <v>0</v>
      </c>
      <c r="AH118" s="60" t="s">
        <v>29</v>
      </c>
    </row>
    <row r="119" spans="1:34" s="61" customFormat="1" ht="30.75" hidden="1" customHeight="1" x14ac:dyDescent="0.3">
      <c r="A119" s="57" t="s">
        <v>188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f t="shared" si="24"/>
        <v>0</v>
      </c>
      <c r="J119" s="59"/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f t="shared" si="25"/>
        <v>0</v>
      </c>
      <c r="R119" s="60"/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f t="shared" si="26"/>
        <v>0</v>
      </c>
      <c r="Z119" s="60"/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f t="shared" si="27"/>
        <v>0</v>
      </c>
      <c r="AH119" s="60" t="s">
        <v>29</v>
      </c>
    </row>
    <row r="120" spans="1:34" s="61" customFormat="1" ht="30.75" customHeight="1" x14ac:dyDescent="0.3">
      <c r="A120" s="57" t="s">
        <v>189</v>
      </c>
      <c r="B120" s="58">
        <v>81200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f t="shared" si="24"/>
        <v>81200</v>
      </c>
      <c r="J120" s="59" t="s">
        <v>286</v>
      </c>
      <c r="K120" s="58">
        <v>0</v>
      </c>
      <c r="L120" s="58">
        <v>0</v>
      </c>
      <c r="M120" s="58">
        <v>0</v>
      </c>
      <c r="N120" s="58">
        <v>0</v>
      </c>
      <c r="O120" s="58">
        <v>81200</v>
      </c>
      <c r="P120" s="58">
        <v>81200</v>
      </c>
      <c r="Q120" s="58">
        <f t="shared" si="25"/>
        <v>81200</v>
      </c>
      <c r="R120" s="60" t="s">
        <v>286</v>
      </c>
      <c r="S120" s="58">
        <v>0</v>
      </c>
      <c r="T120" s="58">
        <v>0</v>
      </c>
      <c r="U120" s="58">
        <v>0</v>
      </c>
      <c r="V120" s="58">
        <v>0</v>
      </c>
      <c r="W120" s="58">
        <v>81200</v>
      </c>
      <c r="X120" s="58">
        <v>81200</v>
      </c>
      <c r="Y120" s="58">
        <f t="shared" si="26"/>
        <v>81200</v>
      </c>
      <c r="Z120" s="60" t="s">
        <v>286</v>
      </c>
      <c r="AA120" s="58">
        <v>0</v>
      </c>
      <c r="AB120" s="58">
        <v>0</v>
      </c>
      <c r="AC120" s="58">
        <v>0</v>
      </c>
      <c r="AD120" s="58">
        <v>0</v>
      </c>
      <c r="AE120" s="58">
        <v>0</v>
      </c>
      <c r="AF120" s="58">
        <v>0</v>
      </c>
      <c r="AG120" s="58">
        <f t="shared" si="27"/>
        <v>81200</v>
      </c>
      <c r="AH120" s="60" t="s">
        <v>29</v>
      </c>
    </row>
    <row r="121" spans="1:34" s="61" customFormat="1" ht="30.75" hidden="1" customHeight="1" x14ac:dyDescent="0.3">
      <c r="A121" s="57" t="s">
        <v>190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f t="shared" si="24"/>
        <v>0</v>
      </c>
      <c r="J121" s="59"/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58">
        <f t="shared" si="25"/>
        <v>0</v>
      </c>
      <c r="R121" s="60"/>
      <c r="S121" s="58">
        <v>0</v>
      </c>
      <c r="T121" s="58">
        <v>0</v>
      </c>
      <c r="U121" s="58">
        <v>0</v>
      </c>
      <c r="V121" s="58">
        <v>0</v>
      </c>
      <c r="W121" s="58">
        <v>0</v>
      </c>
      <c r="X121" s="58">
        <v>0</v>
      </c>
      <c r="Y121" s="58">
        <f t="shared" si="26"/>
        <v>0</v>
      </c>
      <c r="Z121" s="60"/>
      <c r="AA121" s="58">
        <v>0</v>
      </c>
      <c r="AB121" s="58">
        <v>0</v>
      </c>
      <c r="AC121" s="58">
        <v>0</v>
      </c>
      <c r="AD121" s="58">
        <v>0</v>
      </c>
      <c r="AE121" s="58">
        <v>0</v>
      </c>
      <c r="AF121" s="58">
        <v>0</v>
      </c>
      <c r="AG121" s="58">
        <f t="shared" si="27"/>
        <v>0</v>
      </c>
      <c r="AH121" s="60" t="s">
        <v>29</v>
      </c>
    </row>
    <row r="122" spans="1:34" s="61" customFormat="1" ht="30.75" hidden="1" customHeight="1" x14ac:dyDescent="0.3">
      <c r="A122" s="57" t="s">
        <v>191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f t="shared" si="24"/>
        <v>0</v>
      </c>
      <c r="J122" s="59"/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f t="shared" si="25"/>
        <v>0</v>
      </c>
      <c r="R122" s="60"/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f t="shared" si="26"/>
        <v>0</v>
      </c>
      <c r="Z122" s="60"/>
      <c r="AA122" s="58">
        <v>0</v>
      </c>
      <c r="AB122" s="58">
        <v>0</v>
      </c>
      <c r="AC122" s="58">
        <v>0</v>
      </c>
      <c r="AD122" s="58">
        <v>0</v>
      </c>
      <c r="AE122" s="58">
        <v>0</v>
      </c>
      <c r="AF122" s="58">
        <v>0</v>
      </c>
      <c r="AG122" s="58">
        <f t="shared" si="27"/>
        <v>0</v>
      </c>
      <c r="AH122" s="60" t="s">
        <v>29</v>
      </c>
    </row>
    <row r="123" spans="1:34" s="61" customFormat="1" ht="30.75" hidden="1" customHeight="1" x14ac:dyDescent="0.3">
      <c r="A123" s="57" t="s">
        <v>192</v>
      </c>
      <c r="B123" s="58">
        <v>0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f t="shared" si="24"/>
        <v>0</v>
      </c>
      <c r="J123" s="59"/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f t="shared" si="25"/>
        <v>0</v>
      </c>
      <c r="R123" s="60"/>
      <c r="S123" s="58">
        <v>0</v>
      </c>
      <c r="T123" s="58">
        <v>0</v>
      </c>
      <c r="U123" s="58">
        <v>0</v>
      </c>
      <c r="V123" s="58">
        <v>0</v>
      </c>
      <c r="W123" s="58">
        <v>0</v>
      </c>
      <c r="X123" s="58">
        <v>0</v>
      </c>
      <c r="Y123" s="58">
        <f t="shared" si="26"/>
        <v>0</v>
      </c>
      <c r="Z123" s="60"/>
      <c r="AA123" s="58">
        <v>0</v>
      </c>
      <c r="AB123" s="58">
        <v>0</v>
      </c>
      <c r="AC123" s="58">
        <v>0</v>
      </c>
      <c r="AD123" s="58">
        <v>0</v>
      </c>
      <c r="AE123" s="58">
        <v>0</v>
      </c>
      <c r="AF123" s="58">
        <v>0</v>
      </c>
      <c r="AG123" s="58">
        <f t="shared" si="27"/>
        <v>0</v>
      </c>
      <c r="AH123" s="60" t="s">
        <v>29</v>
      </c>
    </row>
    <row r="124" spans="1:34" s="61" customFormat="1" ht="30.75" hidden="1" customHeight="1" x14ac:dyDescent="0.3">
      <c r="A124" s="57" t="s">
        <v>193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f t="shared" si="24"/>
        <v>0</v>
      </c>
      <c r="J124" s="59"/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f t="shared" si="25"/>
        <v>0</v>
      </c>
      <c r="R124" s="60"/>
      <c r="S124" s="58">
        <v>0</v>
      </c>
      <c r="T124" s="58">
        <v>0</v>
      </c>
      <c r="U124" s="58">
        <v>0</v>
      </c>
      <c r="V124" s="58">
        <v>0</v>
      </c>
      <c r="W124" s="58">
        <v>0</v>
      </c>
      <c r="X124" s="58">
        <v>0</v>
      </c>
      <c r="Y124" s="58">
        <f t="shared" si="26"/>
        <v>0</v>
      </c>
      <c r="Z124" s="60"/>
      <c r="AA124" s="58">
        <v>0</v>
      </c>
      <c r="AB124" s="58">
        <v>0</v>
      </c>
      <c r="AC124" s="58">
        <v>0</v>
      </c>
      <c r="AD124" s="58">
        <v>0</v>
      </c>
      <c r="AE124" s="58">
        <v>0</v>
      </c>
      <c r="AF124" s="58">
        <v>0</v>
      </c>
      <c r="AG124" s="58">
        <f t="shared" si="27"/>
        <v>0</v>
      </c>
      <c r="AH124" s="60" t="s">
        <v>29</v>
      </c>
    </row>
    <row r="125" spans="1:34" s="61" customFormat="1" ht="30.75" customHeight="1" x14ac:dyDescent="0.3">
      <c r="A125" s="57" t="s">
        <v>194</v>
      </c>
      <c r="B125" s="58">
        <v>1272600</v>
      </c>
      <c r="C125" s="58">
        <v>0</v>
      </c>
      <c r="D125" s="58">
        <v>0</v>
      </c>
      <c r="E125" s="58">
        <v>51809.760000000002</v>
      </c>
      <c r="F125" s="58">
        <v>0</v>
      </c>
      <c r="G125" s="58">
        <v>0</v>
      </c>
      <c r="H125" s="58">
        <v>0</v>
      </c>
      <c r="I125" s="58">
        <f t="shared" si="24"/>
        <v>1324409.76</v>
      </c>
      <c r="J125" s="59" t="s">
        <v>280</v>
      </c>
      <c r="K125" s="58">
        <v>0</v>
      </c>
      <c r="L125" s="58">
        <v>0</v>
      </c>
      <c r="M125" s="58">
        <v>5932.87</v>
      </c>
      <c r="N125" s="58">
        <v>0</v>
      </c>
      <c r="O125" s="58">
        <v>111630.39</v>
      </c>
      <c r="P125" s="58">
        <v>111630.39</v>
      </c>
      <c r="Q125" s="58">
        <f t="shared" si="25"/>
        <v>1330342.6300000001</v>
      </c>
      <c r="R125" s="60" t="s">
        <v>280</v>
      </c>
      <c r="S125" s="58">
        <v>0</v>
      </c>
      <c r="T125" s="58">
        <v>0</v>
      </c>
      <c r="U125" s="58">
        <v>0</v>
      </c>
      <c r="V125" s="58">
        <v>0</v>
      </c>
      <c r="W125" s="58">
        <v>0.03</v>
      </c>
      <c r="X125" s="58">
        <v>0.03</v>
      </c>
      <c r="Y125" s="58">
        <f t="shared" si="26"/>
        <v>1330342.6300000001</v>
      </c>
      <c r="Z125" s="60" t="s">
        <v>280</v>
      </c>
      <c r="AA125" s="58">
        <v>0</v>
      </c>
      <c r="AB125" s="58">
        <v>0</v>
      </c>
      <c r="AC125" s="58">
        <v>0</v>
      </c>
      <c r="AD125" s="58">
        <v>0</v>
      </c>
      <c r="AE125" s="58">
        <v>0</v>
      </c>
      <c r="AF125" s="58">
        <v>0</v>
      </c>
      <c r="AG125" s="58">
        <f t="shared" si="27"/>
        <v>1330342.6300000001</v>
      </c>
      <c r="AH125" s="60" t="s">
        <v>29</v>
      </c>
    </row>
    <row r="126" spans="1:34" s="61" customFormat="1" ht="30.75" hidden="1" customHeight="1" x14ac:dyDescent="0.3">
      <c r="A126" s="57" t="s">
        <v>195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f t="shared" si="24"/>
        <v>0</v>
      </c>
      <c r="J126" s="59"/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0</v>
      </c>
      <c r="Q126" s="58">
        <f t="shared" si="25"/>
        <v>0</v>
      </c>
      <c r="R126" s="60"/>
      <c r="S126" s="58">
        <v>0</v>
      </c>
      <c r="T126" s="58">
        <v>0</v>
      </c>
      <c r="U126" s="58">
        <v>0</v>
      </c>
      <c r="V126" s="58">
        <v>0</v>
      </c>
      <c r="W126" s="58">
        <v>0</v>
      </c>
      <c r="X126" s="58">
        <v>0</v>
      </c>
      <c r="Y126" s="58">
        <f t="shared" si="26"/>
        <v>0</v>
      </c>
      <c r="Z126" s="60"/>
      <c r="AA126" s="58">
        <v>0</v>
      </c>
      <c r="AB126" s="58">
        <v>0</v>
      </c>
      <c r="AC126" s="58">
        <v>0</v>
      </c>
      <c r="AD126" s="58">
        <v>0</v>
      </c>
      <c r="AE126" s="58">
        <v>0</v>
      </c>
      <c r="AF126" s="58">
        <v>0</v>
      </c>
      <c r="AG126" s="58">
        <f t="shared" si="27"/>
        <v>0</v>
      </c>
      <c r="AH126" s="60" t="s">
        <v>29</v>
      </c>
    </row>
    <row r="127" spans="1:34" s="61" customFormat="1" ht="30.75" hidden="1" customHeight="1" x14ac:dyDescent="0.3">
      <c r="A127" s="57" t="s">
        <v>196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f t="shared" si="24"/>
        <v>0</v>
      </c>
      <c r="J127" s="59"/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f t="shared" si="25"/>
        <v>0</v>
      </c>
      <c r="R127" s="60"/>
      <c r="S127" s="58">
        <v>0</v>
      </c>
      <c r="T127" s="58">
        <v>0</v>
      </c>
      <c r="U127" s="58">
        <v>0</v>
      </c>
      <c r="V127" s="58">
        <v>0</v>
      </c>
      <c r="W127" s="58">
        <v>0</v>
      </c>
      <c r="X127" s="58">
        <v>0</v>
      </c>
      <c r="Y127" s="58">
        <f t="shared" si="26"/>
        <v>0</v>
      </c>
      <c r="Z127" s="60"/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f t="shared" si="27"/>
        <v>0</v>
      </c>
      <c r="AH127" s="60" t="s">
        <v>29</v>
      </c>
    </row>
    <row r="128" spans="1:34" s="61" customFormat="1" ht="30.75" hidden="1" customHeight="1" x14ac:dyDescent="0.3">
      <c r="A128" s="57" t="s">
        <v>197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f t="shared" si="24"/>
        <v>0</v>
      </c>
      <c r="J128" s="59"/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v>0</v>
      </c>
      <c r="Q128" s="58">
        <f t="shared" si="25"/>
        <v>0</v>
      </c>
      <c r="R128" s="60"/>
      <c r="S128" s="58">
        <v>0</v>
      </c>
      <c r="T128" s="58">
        <v>0</v>
      </c>
      <c r="U128" s="58">
        <v>0</v>
      </c>
      <c r="V128" s="58">
        <v>0</v>
      </c>
      <c r="W128" s="58">
        <v>0</v>
      </c>
      <c r="X128" s="58">
        <v>0</v>
      </c>
      <c r="Y128" s="58">
        <f t="shared" si="26"/>
        <v>0</v>
      </c>
      <c r="Z128" s="60"/>
      <c r="AA128" s="58">
        <v>0</v>
      </c>
      <c r="AB128" s="58">
        <v>0</v>
      </c>
      <c r="AC128" s="58">
        <v>0</v>
      </c>
      <c r="AD128" s="58">
        <v>0</v>
      </c>
      <c r="AE128" s="58">
        <v>0</v>
      </c>
      <c r="AF128" s="58">
        <v>0</v>
      </c>
      <c r="AG128" s="58">
        <f t="shared" si="27"/>
        <v>0</v>
      </c>
      <c r="AH128" s="60" t="s">
        <v>29</v>
      </c>
    </row>
    <row r="129" spans="1:34" s="61" customFormat="1" ht="30.75" hidden="1" customHeight="1" x14ac:dyDescent="0.3">
      <c r="A129" s="57" t="s">
        <v>198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f t="shared" si="24"/>
        <v>0</v>
      </c>
      <c r="J129" s="59"/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f t="shared" si="25"/>
        <v>0</v>
      </c>
      <c r="R129" s="60"/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f t="shared" si="26"/>
        <v>0</v>
      </c>
      <c r="Z129" s="60"/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  <c r="AG129" s="58">
        <f t="shared" si="27"/>
        <v>0</v>
      </c>
      <c r="AH129" s="60" t="s">
        <v>29</v>
      </c>
    </row>
    <row r="130" spans="1:34" s="61" customFormat="1" ht="30.75" hidden="1" customHeight="1" x14ac:dyDescent="0.3">
      <c r="A130" s="57" t="s">
        <v>199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f t="shared" si="24"/>
        <v>0</v>
      </c>
      <c r="J130" s="59"/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f t="shared" si="25"/>
        <v>0</v>
      </c>
      <c r="R130" s="60"/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f t="shared" si="26"/>
        <v>0</v>
      </c>
      <c r="Z130" s="60"/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f t="shared" si="27"/>
        <v>0</v>
      </c>
      <c r="AH130" s="60" t="s">
        <v>29</v>
      </c>
    </row>
    <row r="131" spans="1:34" s="61" customFormat="1" ht="30.75" hidden="1" customHeight="1" x14ac:dyDescent="0.3">
      <c r="A131" s="57" t="s">
        <v>200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f t="shared" si="24"/>
        <v>0</v>
      </c>
      <c r="J131" s="59"/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f t="shared" si="25"/>
        <v>0</v>
      </c>
      <c r="R131" s="60"/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f t="shared" si="26"/>
        <v>0</v>
      </c>
      <c r="Z131" s="60"/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f t="shared" si="27"/>
        <v>0</v>
      </c>
      <c r="AH131" s="60" t="s">
        <v>29</v>
      </c>
    </row>
    <row r="132" spans="1:34" s="61" customFormat="1" ht="30.75" hidden="1" customHeight="1" x14ac:dyDescent="0.3">
      <c r="A132" s="57" t="s">
        <v>201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f t="shared" si="24"/>
        <v>0</v>
      </c>
      <c r="J132" s="59"/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f t="shared" si="25"/>
        <v>0</v>
      </c>
      <c r="R132" s="60"/>
      <c r="S132" s="58">
        <v>0</v>
      </c>
      <c r="T132" s="58">
        <v>0</v>
      </c>
      <c r="U132" s="58">
        <v>0</v>
      </c>
      <c r="V132" s="58">
        <v>0</v>
      </c>
      <c r="W132" s="58">
        <v>0</v>
      </c>
      <c r="X132" s="58">
        <v>0</v>
      </c>
      <c r="Y132" s="58">
        <f t="shared" si="26"/>
        <v>0</v>
      </c>
      <c r="Z132" s="60"/>
      <c r="AA132" s="58">
        <v>0</v>
      </c>
      <c r="AB132" s="58">
        <v>0</v>
      </c>
      <c r="AC132" s="58">
        <v>0</v>
      </c>
      <c r="AD132" s="58">
        <v>0</v>
      </c>
      <c r="AE132" s="58">
        <v>0</v>
      </c>
      <c r="AF132" s="58">
        <v>0</v>
      </c>
      <c r="AG132" s="58">
        <f t="shared" si="27"/>
        <v>0</v>
      </c>
      <c r="AH132" s="60" t="s">
        <v>29</v>
      </c>
    </row>
    <row r="133" spans="1:34" s="61" customFormat="1" ht="30.75" hidden="1" customHeight="1" x14ac:dyDescent="0.3">
      <c r="A133" s="57" t="s">
        <v>202</v>
      </c>
      <c r="B133" s="58">
        <v>0</v>
      </c>
      <c r="C133" s="58">
        <v>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f t="shared" si="24"/>
        <v>0</v>
      </c>
      <c r="J133" s="59"/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f t="shared" si="25"/>
        <v>0</v>
      </c>
      <c r="R133" s="60"/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0</v>
      </c>
      <c r="Y133" s="58">
        <f t="shared" si="26"/>
        <v>0</v>
      </c>
      <c r="Z133" s="60"/>
      <c r="AA133" s="58">
        <v>0</v>
      </c>
      <c r="AB133" s="58">
        <v>0</v>
      </c>
      <c r="AC133" s="58">
        <v>0</v>
      </c>
      <c r="AD133" s="58">
        <v>0</v>
      </c>
      <c r="AE133" s="58">
        <v>0</v>
      </c>
      <c r="AF133" s="58">
        <v>0</v>
      </c>
      <c r="AG133" s="58">
        <f t="shared" si="27"/>
        <v>0</v>
      </c>
      <c r="AH133" s="60" t="s">
        <v>29</v>
      </c>
    </row>
    <row r="134" spans="1:34" s="61" customFormat="1" ht="30.75" customHeight="1" x14ac:dyDescent="0.3">
      <c r="A134" s="57" t="s">
        <v>203</v>
      </c>
      <c r="B134" s="58">
        <v>6000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f t="shared" si="24"/>
        <v>6000</v>
      </c>
      <c r="J134" s="59" t="s">
        <v>29</v>
      </c>
      <c r="K134" s="58">
        <v>0</v>
      </c>
      <c r="L134" s="58">
        <v>0</v>
      </c>
      <c r="M134" s="58">
        <v>0</v>
      </c>
      <c r="N134" s="58">
        <v>0</v>
      </c>
      <c r="O134" s="58">
        <v>6000</v>
      </c>
      <c r="P134" s="58">
        <v>6000</v>
      </c>
      <c r="Q134" s="58">
        <f t="shared" si="25"/>
        <v>6000</v>
      </c>
      <c r="R134" s="60" t="s">
        <v>29</v>
      </c>
      <c r="S134" s="58">
        <v>0</v>
      </c>
      <c r="T134" s="58">
        <v>0</v>
      </c>
      <c r="U134" s="58">
        <v>0</v>
      </c>
      <c r="V134" s="58">
        <v>0</v>
      </c>
      <c r="W134" s="58">
        <v>570.62</v>
      </c>
      <c r="X134" s="58">
        <v>570.62</v>
      </c>
      <c r="Y134" s="58">
        <f t="shared" si="26"/>
        <v>6000</v>
      </c>
      <c r="Z134" s="60" t="s">
        <v>29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0</v>
      </c>
      <c r="AG134" s="58">
        <f t="shared" si="27"/>
        <v>6000</v>
      </c>
      <c r="AH134" s="60" t="s">
        <v>29</v>
      </c>
    </row>
    <row r="135" spans="1:34" s="61" customFormat="1" ht="30.75" customHeight="1" x14ac:dyDescent="0.3">
      <c r="A135" s="57" t="s">
        <v>204</v>
      </c>
      <c r="B135" s="58">
        <v>420000</v>
      </c>
      <c r="C135" s="58">
        <v>0</v>
      </c>
      <c r="D135" s="58">
        <v>0</v>
      </c>
      <c r="E135" s="58">
        <v>0</v>
      </c>
      <c r="F135" s="58">
        <v>0</v>
      </c>
      <c r="G135" s="58">
        <v>370000</v>
      </c>
      <c r="H135" s="58">
        <v>370000</v>
      </c>
      <c r="I135" s="58">
        <f t="shared" si="24"/>
        <v>420000</v>
      </c>
      <c r="J135" s="59" t="s">
        <v>286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f t="shared" si="25"/>
        <v>420000</v>
      </c>
      <c r="R135" s="60" t="s">
        <v>286</v>
      </c>
      <c r="S135" s="58">
        <v>0</v>
      </c>
      <c r="T135" s="58">
        <v>0</v>
      </c>
      <c r="U135" s="58">
        <v>0</v>
      </c>
      <c r="V135" s="58">
        <v>0</v>
      </c>
      <c r="W135" s="58">
        <v>34885.040000000001</v>
      </c>
      <c r="X135" s="58">
        <v>34885.040000000001</v>
      </c>
      <c r="Y135" s="58">
        <f t="shared" si="26"/>
        <v>420000</v>
      </c>
      <c r="Z135" s="60" t="s">
        <v>286</v>
      </c>
      <c r="AA135" s="58">
        <v>0</v>
      </c>
      <c r="AB135" s="58">
        <v>0</v>
      </c>
      <c r="AC135" s="58">
        <v>0</v>
      </c>
      <c r="AD135" s="58">
        <v>0</v>
      </c>
      <c r="AE135" s="58">
        <v>0</v>
      </c>
      <c r="AF135" s="58">
        <v>0</v>
      </c>
      <c r="AG135" s="58">
        <f t="shared" si="27"/>
        <v>420000</v>
      </c>
      <c r="AH135" s="60" t="s">
        <v>29</v>
      </c>
    </row>
    <row r="136" spans="1:34" s="61" customFormat="1" ht="30.75" hidden="1" customHeight="1" x14ac:dyDescent="0.3">
      <c r="A136" s="57" t="s">
        <v>205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f t="shared" si="24"/>
        <v>0</v>
      </c>
      <c r="J136" s="59"/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f t="shared" si="25"/>
        <v>0</v>
      </c>
      <c r="R136" s="60"/>
      <c r="S136" s="58">
        <v>0</v>
      </c>
      <c r="T136" s="58">
        <v>0</v>
      </c>
      <c r="U136" s="58">
        <v>0</v>
      </c>
      <c r="V136" s="58">
        <v>0</v>
      </c>
      <c r="W136" s="58">
        <v>0</v>
      </c>
      <c r="X136" s="58">
        <v>0</v>
      </c>
      <c r="Y136" s="58">
        <f t="shared" si="26"/>
        <v>0</v>
      </c>
      <c r="Z136" s="60"/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f t="shared" si="27"/>
        <v>0</v>
      </c>
      <c r="AH136" s="60" t="s">
        <v>29</v>
      </c>
    </row>
    <row r="137" spans="1:34" s="61" customFormat="1" ht="30.75" hidden="1" customHeight="1" x14ac:dyDescent="0.3">
      <c r="A137" s="57" t="s">
        <v>206</v>
      </c>
      <c r="B137" s="58">
        <v>0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f t="shared" si="24"/>
        <v>0</v>
      </c>
      <c r="J137" s="59"/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f t="shared" si="25"/>
        <v>0</v>
      </c>
      <c r="R137" s="60"/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f t="shared" si="26"/>
        <v>0</v>
      </c>
      <c r="Z137" s="60"/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f t="shared" si="27"/>
        <v>0</v>
      </c>
      <c r="AH137" s="60" t="s">
        <v>29</v>
      </c>
    </row>
    <row r="138" spans="1:34" s="61" customFormat="1" ht="30.75" hidden="1" customHeight="1" x14ac:dyDescent="0.3">
      <c r="A138" s="57" t="s">
        <v>207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f t="shared" si="24"/>
        <v>0</v>
      </c>
      <c r="J138" s="59"/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f t="shared" si="25"/>
        <v>0</v>
      </c>
      <c r="R138" s="60"/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f t="shared" si="26"/>
        <v>0</v>
      </c>
      <c r="Z138" s="60"/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f t="shared" si="27"/>
        <v>0</v>
      </c>
      <c r="AH138" s="60" t="s">
        <v>29</v>
      </c>
    </row>
    <row r="139" spans="1:34" s="61" customFormat="1" ht="30.75" hidden="1" customHeight="1" x14ac:dyDescent="0.3">
      <c r="A139" s="57" t="s">
        <v>208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f t="shared" si="24"/>
        <v>0</v>
      </c>
      <c r="J139" s="59"/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f t="shared" si="25"/>
        <v>0</v>
      </c>
      <c r="R139" s="60"/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f t="shared" si="26"/>
        <v>0</v>
      </c>
      <c r="Z139" s="60"/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f t="shared" si="27"/>
        <v>0</v>
      </c>
      <c r="AH139" s="60" t="s">
        <v>29</v>
      </c>
    </row>
    <row r="140" spans="1:34" s="61" customFormat="1" ht="30.75" hidden="1" customHeight="1" x14ac:dyDescent="0.3">
      <c r="A140" s="57" t="s">
        <v>209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f t="shared" si="24"/>
        <v>0</v>
      </c>
      <c r="J140" s="59"/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f t="shared" si="25"/>
        <v>0</v>
      </c>
      <c r="R140" s="60"/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f t="shared" si="26"/>
        <v>0</v>
      </c>
      <c r="Z140" s="60"/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f t="shared" si="27"/>
        <v>0</v>
      </c>
      <c r="AH140" s="60" t="s">
        <v>29</v>
      </c>
    </row>
    <row r="141" spans="1:34" s="61" customFormat="1" ht="30.75" hidden="1" customHeight="1" x14ac:dyDescent="0.3">
      <c r="A141" s="57" t="s">
        <v>210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f t="shared" si="24"/>
        <v>0</v>
      </c>
      <c r="J141" s="59"/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f t="shared" si="25"/>
        <v>0</v>
      </c>
      <c r="R141" s="60"/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f t="shared" si="26"/>
        <v>0</v>
      </c>
      <c r="Z141" s="60"/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f t="shared" si="27"/>
        <v>0</v>
      </c>
      <c r="AH141" s="60" t="s">
        <v>29</v>
      </c>
    </row>
    <row r="142" spans="1:34" s="61" customFormat="1" ht="30.75" hidden="1" customHeight="1" x14ac:dyDescent="0.3">
      <c r="A142" s="57" t="s">
        <v>211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f t="shared" si="24"/>
        <v>0</v>
      </c>
      <c r="J142" s="59"/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f t="shared" si="25"/>
        <v>0</v>
      </c>
      <c r="R142" s="60"/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f t="shared" si="26"/>
        <v>0</v>
      </c>
      <c r="Z142" s="60"/>
      <c r="AA142" s="58">
        <v>0</v>
      </c>
      <c r="AB142" s="58">
        <v>0</v>
      </c>
      <c r="AC142" s="58">
        <v>0</v>
      </c>
      <c r="AD142" s="58">
        <v>0</v>
      </c>
      <c r="AE142" s="58">
        <v>0</v>
      </c>
      <c r="AF142" s="58">
        <v>0</v>
      </c>
      <c r="AG142" s="58">
        <f t="shared" si="27"/>
        <v>0</v>
      </c>
      <c r="AH142" s="60" t="s">
        <v>29</v>
      </c>
    </row>
    <row r="143" spans="1:34" s="61" customFormat="1" ht="30.75" hidden="1" customHeight="1" x14ac:dyDescent="0.3">
      <c r="A143" s="57" t="s">
        <v>212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f t="shared" si="24"/>
        <v>0</v>
      </c>
      <c r="J143" s="59"/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f t="shared" si="25"/>
        <v>0</v>
      </c>
      <c r="R143" s="60"/>
      <c r="S143" s="58">
        <v>0</v>
      </c>
      <c r="T143" s="58">
        <v>0</v>
      </c>
      <c r="U143" s="58">
        <v>0</v>
      </c>
      <c r="V143" s="58">
        <v>0</v>
      </c>
      <c r="W143" s="58">
        <v>0</v>
      </c>
      <c r="X143" s="58">
        <v>0</v>
      </c>
      <c r="Y143" s="58">
        <f t="shared" si="26"/>
        <v>0</v>
      </c>
      <c r="Z143" s="60"/>
      <c r="AA143" s="58">
        <v>0</v>
      </c>
      <c r="AB143" s="58">
        <v>0</v>
      </c>
      <c r="AC143" s="58">
        <v>0</v>
      </c>
      <c r="AD143" s="58">
        <v>0</v>
      </c>
      <c r="AE143" s="58">
        <v>0</v>
      </c>
      <c r="AF143" s="58">
        <v>0</v>
      </c>
      <c r="AG143" s="58">
        <f t="shared" si="27"/>
        <v>0</v>
      </c>
      <c r="AH143" s="60" t="s">
        <v>29</v>
      </c>
    </row>
    <row r="144" spans="1:34" s="61" customFormat="1" ht="30.75" customHeight="1" x14ac:dyDescent="0.3">
      <c r="A144" s="57" t="s">
        <v>213</v>
      </c>
      <c r="B144" s="58">
        <v>59400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f t="shared" si="24"/>
        <v>59400</v>
      </c>
      <c r="J144" s="59" t="s">
        <v>29</v>
      </c>
      <c r="K144" s="58">
        <v>0</v>
      </c>
      <c r="L144" s="58">
        <v>0</v>
      </c>
      <c r="M144" s="58">
        <v>0</v>
      </c>
      <c r="N144" s="58">
        <v>0</v>
      </c>
      <c r="O144" s="58">
        <v>159.54</v>
      </c>
      <c r="P144" s="58">
        <v>159.54</v>
      </c>
      <c r="Q144" s="58">
        <f t="shared" si="25"/>
        <v>59400</v>
      </c>
      <c r="R144" s="60" t="s">
        <v>29</v>
      </c>
      <c r="S144" s="58">
        <v>0</v>
      </c>
      <c r="T144" s="58">
        <v>0</v>
      </c>
      <c r="U144" s="58">
        <v>0</v>
      </c>
      <c r="V144" s="58">
        <v>0</v>
      </c>
      <c r="W144" s="58">
        <v>159.54</v>
      </c>
      <c r="X144" s="58">
        <v>159.54</v>
      </c>
      <c r="Y144" s="58">
        <f t="shared" si="26"/>
        <v>59400</v>
      </c>
      <c r="Z144" s="60" t="s">
        <v>29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f t="shared" si="27"/>
        <v>59400</v>
      </c>
      <c r="AH144" s="60" t="s">
        <v>29</v>
      </c>
    </row>
    <row r="145" spans="1:34" s="61" customFormat="1" ht="30.75" customHeight="1" x14ac:dyDescent="0.3">
      <c r="A145" s="57" t="s">
        <v>214</v>
      </c>
      <c r="B145" s="58">
        <v>9000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f t="shared" si="24"/>
        <v>9000</v>
      </c>
      <c r="J145" s="59" t="s">
        <v>29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f t="shared" si="25"/>
        <v>9000</v>
      </c>
      <c r="R145" s="60" t="s">
        <v>29</v>
      </c>
      <c r="S145" s="58">
        <v>0</v>
      </c>
      <c r="T145" s="58">
        <v>0</v>
      </c>
      <c r="U145" s="58">
        <v>0</v>
      </c>
      <c r="V145" s="58">
        <v>0</v>
      </c>
      <c r="W145" s="58">
        <v>9000</v>
      </c>
      <c r="X145" s="58">
        <v>9000</v>
      </c>
      <c r="Y145" s="58">
        <f t="shared" si="26"/>
        <v>9000</v>
      </c>
      <c r="Z145" s="60" t="s">
        <v>29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f t="shared" si="27"/>
        <v>9000</v>
      </c>
      <c r="AH145" s="60" t="s">
        <v>29</v>
      </c>
    </row>
    <row r="146" spans="1:34" s="61" customFormat="1" ht="30.75" hidden="1" customHeight="1" x14ac:dyDescent="0.3">
      <c r="A146" s="57" t="s">
        <v>215</v>
      </c>
      <c r="B146" s="58">
        <v>0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f t="shared" si="24"/>
        <v>0</v>
      </c>
      <c r="J146" s="59"/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f t="shared" si="25"/>
        <v>0</v>
      </c>
      <c r="R146" s="60"/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f t="shared" si="26"/>
        <v>0</v>
      </c>
      <c r="Z146" s="60"/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f t="shared" si="27"/>
        <v>0</v>
      </c>
      <c r="AH146" s="60" t="s">
        <v>29</v>
      </c>
    </row>
    <row r="147" spans="1:34" s="61" customFormat="1" ht="30.75" hidden="1" customHeight="1" x14ac:dyDescent="0.3">
      <c r="A147" s="57" t="s">
        <v>216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f t="shared" si="24"/>
        <v>0</v>
      </c>
      <c r="J147" s="59"/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f t="shared" si="25"/>
        <v>0</v>
      </c>
      <c r="R147" s="60"/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f t="shared" si="26"/>
        <v>0</v>
      </c>
      <c r="Z147" s="60"/>
      <c r="AA147" s="58">
        <v>0</v>
      </c>
      <c r="AB147" s="58">
        <v>0</v>
      </c>
      <c r="AC147" s="58">
        <v>0</v>
      </c>
      <c r="AD147" s="58">
        <v>0</v>
      </c>
      <c r="AE147" s="58">
        <v>0</v>
      </c>
      <c r="AF147" s="58">
        <v>0</v>
      </c>
      <c r="AG147" s="58">
        <f t="shared" si="27"/>
        <v>0</v>
      </c>
      <c r="AH147" s="60" t="s">
        <v>29</v>
      </c>
    </row>
    <row r="148" spans="1:34" s="61" customFormat="1" ht="30.75" customHeight="1" x14ac:dyDescent="0.3">
      <c r="A148" s="57" t="s">
        <v>217</v>
      </c>
      <c r="B148" s="58">
        <v>290832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>
        <f t="shared" si="24"/>
        <v>290832</v>
      </c>
      <c r="J148" s="59" t="s">
        <v>286</v>
      </c>
      <c r="K148" s="58">
        <v>0</v>
      </c>
      <c r="L148" s="58">
        <v>0</v>
      </c>
      <c r="M148" s="58">
        <v>0</v>
      </c>
      <c r="N148" s="58">
        <v>0</v>
      </c>
      <c r="O148" s="58">
        <v>47630.86</v>
      </c>
      <c r="P148" s="58">
        <v>47630.86</v>
      </c>
      <c r="Q148" s="58">
        <f t="shared" si="25"/>
        <v>290832</v>
      </c>
      <c r="R148" s="60" t="s">
        <v>286</v>
      </c>
      <c r="S148" s="58">
        <v>0</v>
      </c>
      <c r="T148" s="58">
        <v>0</v>
      </c>
      <c r="U148" s="58">
        <v>0</v>
      </c>
      <c r="V148" s="58">
        <v>0</v>
      </c>
      <c r="W148" s="58">
        <v>67932.41</v>
      </c>
      <c r="X148" s="58">
        <v>67932.41</v>
      </c>
      <c r="Y148" s="58">
        <f t="shared" si="26"/>
        <v>290832</v>
      </c>
      <c r="Z148" s="60" t="s">
        <v>286</v>
      </c>
      <c r="AA148" s="58">
        <v>0</v>
      </c>
      <c r="AB148" s="58">
        <v>0</v>
      </c>
      <c r="AC148" s="58">
        <v>0</v>
      </c>
      <c r="AD148" s="58">
        <v>0</v>
      </c>
      <c r="AE148" s="58">
        <v>0</v>
      </c>
      <c r="AF148" s="58">
        <v>0</v>
      </c>
      <c r="AG148" s="58">
        <f t="shared" si="27"/>
        <v>290832</v>
      </c>
      <c r="AH148" s="60" t="s">
        <v>29</v>
      </c>
    </row>
    <row r="149" spans="1:34" s="61" customFormat="1" ht="30.75" hidden="1" customHeight="1" x14ac:dyDescent="0.3">
      <c r="A149" s="57" t="s">
        <v>218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f t="shared" si="24"/>
        <v>0</v>
      </c>
      <c r="J149" s="59"/>
      <c r="K149" s="58">
        <v>0</v>
      </c>
      <c r="L149" s="58">
        <v>0</v>
      </c>
      <c r="M149" s="58">
        <v>0</v>
      </c>
      <c r="N149" s="58">
        <v>0</v>
      </c>
      <c r="O149" s="58">
        <v>0</v>
      </c>
      <c r="P149" s="58">
        <v>0</v>
      </c>
      <c r="Q149" s="58">
        <f t="shared" si="25"/>
        <v>0</v>
      </c>
      <c r="R149" s="60"/>
      <c r="S149" s="58">
        <v>0</v>
      </c>
      <c r="T149" s="58">
        <v>0</v>
      </c>
      <c r="U149" s="58">
        <v>0</v>
      </c>
      <c r="V149" s="58">
        <v>0</v>
      </c>
      <c r="W149" s="58">
        <v>0</v>
      </c>
      <c r="X149" s="58">
        <v>0</v>
      </c>
      <c r="Y149" s="58">
        <f t="shared" si="26"/>
        <v>0</v>
      </c>
      <c r="Z149" s="60"/>
      <c r="AA149" s="58">
        <v>0</v>
      </c>
      <c r="AB149" s="58">
        <v>0</v>
      </c>
      <c r="AC149" s="58">
        <v>0</v>
      </c>
      <c r="AD149" s="58">
        <v>0</v>
      </c>
      <c r="AE149" s="58">
        <v>0</v>
      </c>
      <c r="AF149" s="58">
        <v>0</v>
      </c>
      <c r="AG149" s="58">
        <f t="shared" si="27"/>
        <v>0</v>
      </c>
      <c r="AH149" s="60" t="s">
        <v>29</v>
      </c>
    </row>
    <row r="150" spans="1:34" s="61" customFormat="1" ht="30.75" hidden="1" customHeight="1" x14ac:dyDescent="0.3">
      <c r="A150" s="57" t="s">
        <v>219</v>
      </c>
      <c r="B150" s="58">
        <v>0</v>
      </c>
      <c r="C150" s="58">
        <v>0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f t="shared" ref="I150:I181" si="28">+B150+C150+E150+G150-D150-F150-H150</f>
        <v>0</v>
      </c>
      <c r="J150" s="59"/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f t="shared" ref="Q150:Q181" si="29">+I150+K150+M150+O150-L150-N150-P150</f>
        <v>0</v>
      </c>
      <c r="R150" s="60"/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58">
        <v>0</v>
      </c>
      <c r="Y150" s="58">
        <f t="shared" ref="Y150:Y181" si="30">+Q150+S150+U150+W150-T150-V150-X150</f>
        <v>0</v>
      </c>
      <c r="Z150" s="60"/>
      <c r="AA150" s="58">
        <v>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f t="shared" ref="AG150:AG181" si="31">+Y150+AA150+AC150+AE150-AB150-AD150-AF150</f>
        <v>0</v>
      </c>
      <c r="AH150" s="60" t="s">
        <v>29</v>
      </c>
    </row>
    <row r="151" spans="1:34" s="61" customFormat="1" ht="30.75" hidden="1" customHeight="1" x14ac:dyDescent="0.3">
      <c r="A151" s="57" t="s">
        <v>220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f t="shared" si="28"/>
        <v>0</v>
      </c>
      <c r="J151" s="59"/>
      <c r="K151" s="58">
        <v>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f t="shared" si="29"/>
        <v>0</v>
      </c>
      <c r="R151" s="60"/>
      <c r="S151" s="58">
        <v>0</v>
      </c>
      <c r="T151" s="58">
        <v>0</v>
      </c>
      <c r="U151" s="58">
        <v>0</v>
      </c>
      <c r="V151" s="58">
        <v>0</v>
      </c>
      <c r="W151" s="58">
        <v>0</v>
      </c>
      <c r="X151" s="58">
        <v>0</v>
      </c>
      <c r="Y151" s="58">
        <f t="shared" si="30"/>
        <v>0</v>
      </c>
      <c r="Z151" s="60"/>
      <c r="AA151" s="58">
        <v>0</v>
      </c>
      <c r="AB151" s="58">
        <v>0</v>
      </c>
      <c r="AC151" s="58">
        <v>0</v>
      </c>
      <c r="AD151" s="58">
        <v>0</v>
      </c>
      <c r="AE151" s="58">
        <v>0</v>
      </c>
      <c r="AF151" s="58">
        <v>0</v>
      </c>
      <c r="AG151" s="58">
        <f t="shared" si="31"/>
        <v>0</v>
      </c>
      <c r="AH151" s="60" t="s">
        <v>29</v>
      </c>
    </row>
    <row r="152" spans="1:34" s="61" customFormat="1" ht="30.75" customHeight="1" x14ac:dyDescent="0.3">
      <c r="A152" s="57" t="s">
        <v>221</v>
      </c>
      <c r="B152" s="58">
        <v>48200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f t="shared" si="28"/>
        <v>48200</v>
      </c>
      <c r="J152" s="59" t="s">
        <v>29</v>
      </c>
      <c r="K152" s="58">
        <v>0</v>
      </c>
      <c r="L152" s="58">
        <v>0</v>
      </c>
      <c r="M152" s="58">
        <v>0</v>
      </c>
      <c r="N152" s="58">
        <v>0</v>
      </c>
      <c r="O152" s="58">
        <v>260</v>
      </c>
      <c r="P152" s="58">
        <v>260</v>
      </c>
      <c r="Q152" s="58">
        <f t="shared" si="29"/>
        <v>48200</v>
      </c>
      <c r="R152" s="60" t="s">
        <v>29</v>
      </c>
      <c r="S152" s="58">
        <v>0</v>
      </c>
      <c r="T152" s="58">
        <v>0</v>
      </c>
      <c r="U152" s="58">
        <v>0</v>
      </c>
      <c r="V152" s="58">
        <v>0</v>
      </c>
      <c r="W152" s="58">
        <v>260</v>
      </c>
      <c r="X152" s="58">
        <v>260</v>
      </c>
      <c r="Y152" s="58">
        <f t="shared" si="30"/>
        <v>48200</v>
      </c>
      <c r="Z152" s="60" t="s">
        <v>29</v>
      </c>
      <c r="AA152" s="58">
        <v>0</v>
      </c>
      <c r="AB152" s="58">
        <v>0</v>
      </c>
      <c r="AC152" s="58">
        <v>0</v>
      </c>
      <c r="AD152" s="58">
        <v>0</v>
      </c>
      <c r="AE152" s="58">
        <v>0</v>
      </c>
      <c r="AF152" s="58">
        <v>0</v>
      </c>
      <c r="AG152" s="58">
        <f t="shared" si="31"/>
        <v>48200</v>
      </c>
      <c r="AH152" s="60" t="s">
        <v>29</v>
      </c>
    </row>
    <row r="153" spans="1:34" s="61" customFormat="1" ht="30.75" hidden="1" customHeight="1" x14ac:dyDescent="0.3">
      <c r="A153" s="57" t="s">
        <v>222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f t="shared" si="28"/>
        <v>0</v>
      </c>
      <c r="J153" s="59"/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f t="shared" si="29"/>
        <v>0</v>
      </c>
      <c r="R153" s="60"/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f t="shared" si="30"/>
        <v>0</v>
      </c>
      <c r="Z153" s="60"/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f t="shared" si="31"/>
        <v>0</v>
      </c>
      <c r="AH153" s="60" t="s">
        <v>29</v>
      </c>
    </row>
    <row r="154" spans="1:34" s="61" customFormat="1" ht="30.75" hidden="1" customHeight="1" x14ac:dyDescent="0.3">
      <c r="A154" s="57" t="s">
        <v>223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f t="shared" si="28"/>
        <v>0</v>
      </c>
      <c r="J154" s="59"/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f t="shared" si="29"/>
        <v>0</v>
      </c>
      <c r="R154" s="60"/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f t="shared" si="30"/>
        <v>0</v>
      </c>
      <c r="Z154" s="60"/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f t="shared" si="31"/>
        <v>0</v>
      </c>
      <c r="AH154" s="60" t="s">
        <v>29</v>
      </c>
    </row>
    <row r="155" spans="1:34" s="61" customFormat="1" ht="30.75" customHeight="1" x14ac:dyDescent="0.3">
      <c r="A155" s="57" t="s">
        <v>224</v>
      </c>
      <c r="B155" s="58">
        <v>122160</v>
      </c>
      <c r="C155" s="58">
        <v>0</v>
      </c>
      <c r="D155" s="58">
        <v>0</v>
      </c>
      <c r="E155" s="58">
        <v>0</v>
      </c>
      <c r="F155" s="58">
        <v>23200</v>
      </c>
      <c r="G155" s="58">
        <v>18960</v>
      </c>
      <c r="H155" s="58">
        <v>18960</v>
      </c>
      <c r="I155" s="58">
        <f t="shared" si="28"/>
        <v>98960</v>
      </c>
      <c r="J155" s="59" t="s">
        <v>286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f t="shared" si="29"/>
        <v>98960</v>
      </c>
      <c r="R155" s="60" t="s">
        <v>286</v>
      </c>
      <c r="S155" s="58">
        <v>0</v>
      </c>
      <c r="T155" s="58">
        <v>0</v>
      </c>
      <c r="U155" s="58">
        <v>0</v>
      </c>
      <c r="V155" s="58">
        <v>0</v>
      </c>
      <c r="W155" s="58">
        <v>80000</v>
      </c>
      <c r="X155" s="58">
        <v>80000</v>
      </c>
      <c r="Y155" s="58">
        <f t="shared" si="30"/>
        <v>98960</v>
      </c>
      <c r="Z155" s="60" t="s">
        <v>286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f t="shared" si="31"/>
        <v>98960</v>
      </c>
      <c r="AH155" s="60" t="s">
        <v>29</v>
      </c>
    </row>
    <row r="156" spans="1:34" s="61" customFormat="1" ht="30.75" hidden="1" customHeight="1" x14ac:dyDescent="0.3">
      <c r="A156" s="57" t="s">
        <v>225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f t="shared" si="28"/>
        <v>0</v>
      </c>
      <c r="J156" s="59"/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f t="shared" si="29"/>
        <v>0</v>
      </c>
      <c r="R156" s="60"/>
      <c r="S156" s="58">
        <v>0</v>
      </c>
      <c r="T156" s="58">
        <v>0</v>
      </c>
      <c r="U156" s="58">
        <v>0</v>
      </c>
      <c r="V156" s="58">
        <v>0</v>
      </c>
      <c r="W156" s="58">
        <v>0</v>
      </c>
      <c r="X156" s="58">
        <v>0</v>
      </c>
      <c r="Y156" s="58">
        <f t="shared" si="30"/>
        <v>0</v>
      </c>
      <c r="Z156" s="60"/>
      <c r="AA156" s="58">
        <v>0</v>
      </c>
      <c r="AB156" s="58">
        <v>0</v>
      </c>
      <c r="AC156" s="58">
        <v>0</v>
      </c>
      <c r="AD156" s="58">
        <v>0</v>
      </c>
      <c r="AE156" s="58">
        <v>0</v>
      </c>
      <c r="AF156" s="58">
        <v>0</v>
      </c>
      <c r="AG156" s="58">
        <f t="shared" si="31"/>
        <v>0</v>
      </c>
      <c r="AH156" s="60" t="s">
        <v>29</v>
      </c>
    </row>
    <row r="157" spans="1:34" s="61" customFormat="1" ht="30.75" customHeight="1" x14ac:dyDescent="0.3">
      <c r="A157" s="57" t="s">
        <v>226</v>
      </c>
      <c r="B157" s="58">
        <v>13088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f t="shared" si="28"/>
        <v>13088</v>
      </c>
      <c r="J157" s="59" t="s">
        <v>29</v>
      </c>
      <c r="K157" s="58">
        <v>0</v>
      </c>
      <c r="L157" s="58">
        <v>0</v>
      </c>
      <c r="M157" s="58">
        <v>0</v>
      </c>
      <c r="N157" s="58">
        <v>0</v>
      </c>
      <c r="O157" s="58">
        <v>4408</v>
      </c>
      <c r="P157" s="58">
        <v>4408</v>
      </c>
      <c r="Q157" s="58">
        <f t="shared" si="29"/>
        <v>13088</v>
      </c>
      <c r="R157" s="60" t="s">
        <v>29</v>
      </c>
      <c r="S157" s="58">
        <v>0</v>
      </c>
      <c r="T157" s="58">
        <v>0</v>
      </c>
      <c r="U157" s="58">
        <v>0</v>
      </c>
      <c r="V157" s="58">
        <v>0</v>
      </c>
      <c r="W157" s="58">
        <v>1200</v>
      </c>
      <c r="X157" s="58">
        <v>1200</v>
      </c>
      <c r="Y157" s="58">
        <f t="shared" si="30"/>
        <v>13088</v>
      </c>
      <c r="Z157" s="60" t="s">
        <v>29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f t="shared" si="31"/>
        <v>13088</v>
      </c>
      <c r="AH157" s="60" t="s">
        <v>29</v>
      </c>
    </row>
    <row r="158" spans="1:34" s="61" customFormat="1" ht="30.75" customHeight="1" x14ac:dyDescent="0.3">
      <c r="A158" s="57" t="s">
        <v>227</v>
      </c>
      <c r="B158" s="58">
        <v>62700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f t="shared" si="28"/>
        <v>62700</v>
      </c>
      <c r="J158" s="59" t="s">
        <v>280</v>
      </c>
      <c r="K158" s="58">
        <v>0</v>
      </c>
      <c r="L158" s="58">
        <v>0</v>
      </c>
      <c r="M158" s="58">
        <v>0</v>
      </c>
      <c r="N158" s="58">
        <v>0</v>
      </c>
      <c r="O158" s="58">
        <v>20000</v>
      </c>
      <c r="P158" s="58">
        <v>20000</v>
      </c>
      <c r="Q158" s="58">
        <f t="shared" si="29"/>
        <v>62700</v>
      </c>
      <c r="R158" s="60" t="s">
        <v>280</v>
      </c>
      <c r="S158" s="58">
        <v>0</v>
      </c>
      <c r="T158" s="58">
        <v>0</v>
      </c>
      <c r="U158" s="58">
        <v>0</v>
      </c>
      <c r="V158" s="58">
        <v>0</v>
      </c>
      <c r="W158" s="58">
        <v>29000</v>
      </c>
      <c r="X158" s="58">
        <v>29000</v>
      </c>
      <c r="Y158" s="58">
        <f t="shared" si="30"/>
        <v>62700</v>
      </c>
      <c r="Z158" s="60" t="s">
        <v>280</v>
      </c>
      <c r="AA158" s="58">
        <v>0</v>
      </c>
      <c r="AB158" s="58">
        <v>0</v>
      </c>
      <c r="AC158" s="58">
        <v>0</v>
      </c>
      <c r="AD158" s="58">
        <v>0</v>
      </c>
      <c r="AE158" s="58">
        <v>0</v>
      </c>
      <c r="AF158" s="58">
        <v>0</v>
      </c>
      <c r="AG158" s="58">
        <f t="shared" si="31"/>
        <v>62700</v>
      </c>
      <c r="AH158" s="60" t="s">
        <v>29</v>
      </c>
    </row>
    <row r="159" spans="1:34" s="61" customFormat="1" ht="30.75" customHeight="1" x14ac:dyDescent="0.3">
      <c r="A159" s="57" t="s">
        <v>228</v>
      </c>
      <c r="B159" s="58">
        <v>250000</v>
      </c>
      <c r="C159" s="58">
        <v>0</v>
      </c>
      <c r="D159" s="58">
        <v>0</v>
      </c>
      <c r="E159" s="58">
        <v>0</v>
      </c>
      <c r="F159" s="58">
        <v>110000</v>
      </c>
      <c r="G159" s="58">
        <v>140000</v>
      </c>
      <c r="H159" s="58">
        <v>140000</v>
      </c>
      <c r="I159" s="58">
        <f t="shared" si="28"/>
        <v>140000</v>
      </c>
      <c r="J159" s="59" t="s">
        <v>286</v>
      </c>
      <c r="K159" s="58">
        <v>0</v>
      </c>
      <c r="L159" s="58">
        <v>0</v>
      </c>
      <c r="M159" s="58">
        <v>0</v>
      </c>
      <c r="N159" s="58">
        <v>0</v>
      </c>
      <c r="O159" s="58">
        <v>0</v>
      </c>
      <c r="P159" s="58">
        <v>0</v>
      </c>
      <c r="Q159" s="58">
        <f t="shared" si="29"/>
        <v>140000</v>
      </c>
      <c r="R159" s="60" t="s">
        <v>286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58">
        <v>0</v>
      </c>
      <c r="Y159" s="58">
        <f t="shared" si="30"/>
        <v>140000</v>
      </c>
      <c r="Z159" s="60" t="s">
        <v>286</v>
      </c>
      <c r="AA159" s="58">
        <v>0</v>
      </c>
      <c r="AB159" s="58">
        <v>0</v>
      </c>
      <c r="AC159" s="58">
        <v>0</v>
      </c>
      <c r="AD159" s="58">
        <v>0</v>
      </c>
      <c r="AE159" s="58">
        <v>0</v>
      </c>
      <c r="AF159" s="58">
        <v>0</v>
      </c>
      <c r="AG159" s="58">
        <f t="shared" si="31"/>
        <v>140000</v>
      </c>
      <c r="AH159" s="60" t="s">
        <v>29</v>
      </c>
    </row>
    <row r="160" spans="1:34" s="61" customFormat="1" ht="30.75" hidden="1" customHeight="1" x14ac:dyDescent="0.3">
      <c r="A160" s="57" t="s">
        <v>229</v>
      </c>
      <c r="B160" s="58">
        <v>0</v>
      </c>
      <c r="C160" s="58">
        <v>0</v>
      </c>
      <c r="D160" s="58">
        <v>0</v>
      </c>
      <c r="E160" s="58">
        <v>0</v>
      </c>
      <c r="F160" s="58">
        <v>0</v>
      </c>
      <c r="G160" s="58">
        <v>0</v>
      </c>
      <c r="H160" s="58">
        <v>0</v>
      </c>
      <c r="I160" s="58">
        <f t="shared" si="28"/>
        <v>0</v>
      </c>
      <c r="J160" s="59"/>
      <c r="K160" s="58">
        <v>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f t="shared" si="29"/>
        <v>0</v>
      </c>
      <c r="R160" s="60"/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f t="shared" si="30"/>
        <v>0</v>
      </c>
      <c r="Z160" s="60"/>
      <c r="AA160" s="58">
        <v>0</v>
      </c>
      <c r="AB160" s="58">
        <v>0</v>
      </c>
      <c r="AC160" s="58">
        <v>0</v>
      </c>
      <c r="AD160" s="58">
        <v>0</v>
      </c>
      <c r="AE160" s="58">
        <v>0</v>
      </c>
      <c r="AF160" s="58">
        <v>0</v>
      </c>
      <c r="AG160" s="58">
        <f t="shared" si="31"/>
        <v>0</v>
      </c>
      <c r="AH160" s="60" t="s">
        <v>29</v>
      </c>
    </row>
    <row r="161" spans="1:34" s="61" customFormat="1" ht="30.75" hidden="1" customHeight="1" x14ac:dyDescent="0.3">
      <c r="A161" s="57" t="s">
        <v>230</v>
      </c>
      <c r="B161" s="58">
        <v>0</v>
      </c>
      <c r="C161" s="58">
        <v>0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f t="shared" si="28"/>
        <v>0</v>
      </c>
      <c r="J161" s="59"/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f t="shared" si="29"/>
        <v>0</v>
      </c>
      <c r="R161" s="60"/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f t="shared" si="30"/>
        <v>0</v>
      </c>
      <c r="Z161" s="60"/>
      <c r="AA161" s="58">
        <v>0</v>
      </c>
      <c r="AB161" s="58">
        <v>0</v>
      </c>
      <c r="AC161" s="58">
        <v>0</v>
      </c>
      <c r="AD161" s="58">
        <v>0</v>
      </c>
      <c r="AE161" s="58">
        <v>0</v>
      </c>
      <c r="AF161" s="58">
        <v>0</v>
      </c>
      <c r="AG161" s="58">
        <f t="shared" si="31"/>
        <v>0</v>
      </c>
      <c r="AH161" s="60" t="s">
        <v>29</v>
      </c>
    </row>
    <row r="162" spans="1:34" s="61" customFormat="1" ht="30.75" hidden="1" customHeight="1" x14ac:dyDescent="0.3">
      <c r="A162" s="57" t="s">
        <v>231</v>
      </c>
      <c r="B162" s="58">
        <v>0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f t="shared" si="28"/>
        <v>0</v>
      </c>
      <c r="J162" s="59"/>
      <c r="K162" s="58">
        <v>0</v>
      </c>
      <c r="L162" s="58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f t="shared" si="29"/>
        <v>0</v>
      </c>
      <c r="R162" s="60"/>
      <c r="S162" s="58">
        <v>0</v>
      </c>
      <c r="T162" s="58">
        <v>0</v>
      </c>
      <c r="U162" s="58">
        <v>0</v>
      </c>
      <c r="V162" s="58">
        <v>0</v>
      </c>
      <c r="W162" s="58">
        <v>0</v>
      </c>
      <c r="X162" s="58">
        <v>0</v>
      </c>
      <c r="Y162" s="58">
        <f t="shared" si="30"/>
        <v>0</v>
      </c>
      <c r="Z162" s="60"/>
      <c r="AA162" s="58">
        <v>0</v>
      </c>
      <c r="AB162" s="58">
        <v>0</v>
      </c>
      <c r="AC162" s="58">
        <v>0</v>
      </c>
      <c r="AD162" s="58">
        <v>0</v>
      </c>
      <c r="AE162" s="58">
        <v>0</v>
      </c>
      <c r="AF162" s="58">
        <v>0</v>
      </c>
      <c r="AG162" s="58">
        <f t="shared" si="31"/>
        <v>0</v>
      </c>
      <c r="AH162" s="60" t="s">
        <v>29</v>
      </c>
    </row>
    <row r="163" spans="1:34" s="61" customFormat="1" ht="30.75" hidden="1" customHeight="1" x14ac:dyDescent="0.3">
      <c r="A163" s="57" t="s">
        <v>232</v>
      </c>
      <c r="B163" s="58">
        <v>0</v>
      </c>
      <c r="C163" s="58">
        <v>0</v>
      </c>
      <c r="D163" s="58">
        <v>0</v>
      </c>
      <c r="E163" s="58">
        <v>0</v>
      </c>
      <c r="F163" s="58">
        <v>0</v>
      </c>
      <c r="G163" s="58">
        <v>0</v>
      </c>
      <c r="H163" s="58">
        <v>0</v>
      </c>
      <c r="I163" s="58">
        <f t="shared" si="28"/>
        <v>0</v>
      </c>
      <c r="J163" s="59"/>
      <c r="K163" s="58">
        <v>0</v>
      </c>
      <c r="L163" s="58">
        <v>0</v>
      </c>
      <c r="M163" s="58">
        <v>0</v>
      </c>
      <c r="N163" s="58">
        <v>0</v>
      </c>
      <c r="O163" s="58">
        <v>0</v>
      </c>
      <c r="P163" s="58">
        <v>0</v>
      </c>
      <c r="Q163" s="58">
        <f t="shared" si="29"/>
        <v>0</v>
      </c>
      <c r="R163" s="60"/>
      <c r="S163" s="58">
        <v>0</v>
      </c>
      <c r="T163" s="58">
        <v>0</v>
      </c>
      <c r="U163" s="58">
        <v>0</v>
      </c>
      <c r="V163" s="58">
        <v>0</v>
      </c>
      <c r="W163" s="58">
        <v>0</v>
      </c>
      <c r="X163" s="58">
        <v>0</v>
      </c>
      <c r="Y163" s="58">
        <f t="shared" si="30"/>
        <v>0</v>
      </c>
      <c r="Z163" s="60"/>
      <c r="AA163" s="58">
        <v>0</v>
      </c>
      <c r="AB163" s="58">
        <v>0</v>
      </c>
      <c r="AC163" s="58">
        <v>0</v>
      </c>
      <c r="AD163" s="58">
        <v>0</v>
      </c>
      <c r="AE163" s="58">
        <v>0</v>
      </c>
      <c r="AF163" s="58">
        <v>0</v>
      </c>
      <c r="AG163" s="58">
        <f t="shared" si="31"/>
        <v>0</v>
      </c>
      <c r="AH163" s="60" t="s">
        <v>29</v>
      </c>
    </row>
    <row r="164" spans="1:34" s="61" customFormat="1" ht="30.75" hidden="1" customHeight="1" x14ac:dyDescent="0.3">
      <c r="A164" s="57" t="s">
        <v>233</v>
      </c>
      <c r="B164" s="58">
        <v>0</v>
      </c>
      <c r="C164" s="58">
        <v>0</v>
      </c>
      <c r="D164" s="58">
        <v>0</v>
      </c>
      <c r="E164" s="58">
        <v>0</v>
      </c>
      <c r="F164" s="58">
        <v>0</v>
      </c>
      <c r="G164" s="58">
        <v>0</v>
      </c>
      <c r="H164" s="58">
        <v>0</v>
      </c>
      <c r="I164" s="58">
        <f t="shared" si="28"/>
        <v>0</v>
      </c>
      <c r="J164" s="59"/>
      <c r="K164" s="58">
        <v>0</v>
      </c>
      <c r="L164" s="58">
        <v>0</v>
      </c>
      <c r="M164" s="58">
        <v>0</v>
      </c>
      <c r="N164" s="58">
        <v>0</v>
      </c>
      <c r="O164" s="58">
        <v>0</v>
      </c>
      <c r="P164" s="58">
        <v>0</v>
      </c>
      <c r="Q164" s="58">
        <f t="shared" si="29"/>
        <v>0</v>
      </c>
      <c r="R164" s="60"/>
      <c r="S164" s="58">
        <v>0</v>
      </c>
      <c r="T164" s="58">
        <v>0</v>
      </c>
      <c r="U164" s="58">
        <v>0</v>
      </c>
      <c r="V164" s="58">
        <v>0</v>
      </c>
      <c r="W164" s="58">
        <v>0</v>
      </c>
      <c r="X164" s="58">
        <v>0</v>
      </c>
      <c r="Y164" s="58">
        <f t="shared" si="30"/>
        <v>0</v>
      </c>
      <c r="Z164" s="60"/>
      <c r="AA164" s="58">
        <v>0</v>
      </c>
      <c r="AB164" s="58">
        <v>0</v>
      </c>
      <c r="AC164" s="58">
        <v>0</v>
      </c>
      <c r="AD164" s="58">
        <v>0</v>
      </c>
      <c r="AE164" s="58">
        <v>0</v>
      </c>
      <c r="AF164" s="58">
        <v>0</v>
      </c>
      <c r="AG164" s="58">
        <f t="shared" si="31"/>
        <v>0</v>
      </c>
      <c r="AH164" s="60" t="s">
        <v>29</v>
      </c>
    </row>
    <row r="165" spans="1:34" s="61" customFormat="1" ht="30.75" hidden="1" customHeight="1" x14ac:dyDescent="0.3">
      <c r="A165" s="57" t="s">
        <v>234</v>
      </c>
      <c r="B165" s="58">
        <v>0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f t="shared" si="28"/>
        <v>0</v>
      </c>
      <c r="J165" s="59"/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f t="shared" si="29"/>
        <v>0</v>
      </c>
      <c r="R165" s="60"/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0</v>
      </c>
      <c r="Y165" s="58">
        <f t="shared" si="30"/>
        <v>0</v>
      </c>
      <c r="Z165" s="60"/>
      <c r="AA165" s="58">
        <v>0</v>
      </c>
      <c r="AB165" s="58">
        <v>0</v>
      </c>
      <c r="AC165" s="58">
        <v>0</v>
      </c>
      <c r="AD165" s="58">
        <v>0</v>
      </c>
      <c r="AE165" s="58">
        <v>0</v>
      </c>
      <c r="AF165" s="58">
        <v>0</v>
      </c>
      <c r="AG165" s="58">
        <f t="shared" si="31"/>
        <v>0</v>
      </c>
      <c r="AH165" s="60" t="s">
        <v>29</v>
      </c>
    </row>
    <row r="166" spans="1:34" s="61" customFormat="1" ht="30.75" hidden="1" customHeight="1" x14ac:dyDescent="0.3">
      <c r="A166" s="57" t="s">
        <v>235</v>
      </c>
      <c r="B166" s="58">
        <v>0</v>
      </c>
      <c r="C166" s="58">
        <v>0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f t="shared" si="28"/>
        <v>0</v>
      </c>
      <c r="J166" s="59"/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f t="shared" si="29"/>
        <v>0</v>
      </c>
      <c r="R166" s="60"/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f t="shared" si="30"/>
        <v>0</v>
      </c>
      <c r="Z166" s="60"/>
      <c r="AA166" s="58">
        <v>0</v>
      </c>
      <c r="AB166" s="58">
        <v>0</v>
      </c>
      <c r="AC166" s="58">
        <v>0</v>
      </c>
      <c r="AD166" s="58">
        <v>0</v>
      </c>
      <c r="AE166" s="58">
        <v>0</v>
      </c>
      <c r="AF166" s="58">
        <v>0</v>
      </c>
      <c r="AG166" s="58">
        <f t="shared" si="31"/>
        <v>0</v>
      </c>
      <c r="AH166" s="60" t="s">
        <v>29</v>
      </c>
    </row>
    <row r="167" spans="1:34" s="61" customFormat="1" ht="30.75" hidden="1" customHeight="1" x14ac:dyDescent="0.3">
      <c r="A167" s="57" t="s">
        <v>236</v>
      </c>
      <c r="B167" s="58">
        <v>0</v>
      </c>
      <c r="C167" s="58">
        <v>0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f t="shared" si="28"/>
        <v>0</v>
      </c>
      <c r="J167" s="59"/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f t="shared" si="29"/>
        <v>0</v>
      </c>
      <c r="R167" s="60"/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f t="shared" si="30"/>
        <v>0</v>
      </c>
      <c r="Z167" s="60"/>
      <c r="AA167" s="58">
        <v>0</v>
      </c>
      <c r="AB167" s="58">
        <v>0</v>
      </c>
      <c r="AC167" s="58">
        <v>0</v>
      </c>
      <c r="AD167" s="58">
        <v>0</v>
      </c>
      <c r="AE167" s="58">
        <v>0</v>
      </c>
      <c r="AF167" s="58">
        <v>0</v>
      </c>
      <c r="AG167" s="58">
        <f t="shared" si="31"/>
        <v>0</v>
      </c>
      <c r="AH167" s="60" t="s">
        <v>29</v>
      </c>
    </row>
    <row r="168" spans="1:34" s="61" customFormat="1" ht="30.75" hidden="1" customHeight="1" x14ac:dyDescent="0.3">
      <c r="A168" s="57" t="s">
        <v>237</v>
      </c>
      <c r="B168" s="58">
        <v>0</v>
      </c>
      <c r="C168" s="58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f t="shared" si="28"/>
        <v>0</v>
      </c>
      <c r="J168" s="59"/>
      <c r="K168" s="58">
        <v>0</v>
      </c>
      <c r="L168" s="58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f t="shared" si="29"/>
        <v>0</v>
      </c>
      <c r="R168" s="60"/>
      <c r="S168" s="58">
        <v>0</v>
      </c>
      <c r="T168" s="58">
        <v>0</v>
      </c>
      <c r="U168" s="58">
        <v>0</v>
      </c>
      <c r="V168" s="58">
        <v>0</v>
      </c>
      <c r="W168" s="58">
        <v>0</v>
      </c>
      <c r="X168" s="58">
        <v>0</v>
      </c>
      <c r="Y168" s="58">
        <f t="shared" si="30"/>
        <v>0</v>
      </c>
      <c r="Z168" s="60"/>
      <c r="AA168" s="58">
        <v>0</v>
      </c>
      <c r="AB168" s="58">
        <v>0</v>
      </c>
      <c r="AC168" s="58">
        <v>0</v>
      </c>
      <c r="AD168" s="58">
        <v>0</v>
      </c>
      <c r="AE168" s="58">
        <v>0</v>
      </c>
      <c r="AF168" s="58">
        <v>0</v>
      </c>
      <c r="AG168" s="58">
        <f t="shared" si="31"/>
        <v>0</v>
      </c>
      <c r="AH168" s="60" t="s">
        <v>29</v>
      </c>
    </row>
    <row r="169" spans="1:34" s="61" customFormat="1" ht="30.75" hidden="1" customHeight="1" x14ac:dyDescent="0.3">
      <c r="A169" s="57" t="s">
        <v>238</v>
      </c>
      <c r="B169" s="58">
        <v>0</v>
      </c>
      <c r="C169" s="58">
        <v>0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f t="shared" si="28"/>
        <v>0</v>
      </c>
      <c r="J169" s="59"/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f t="shared" si="29"/>
        <v>0</v>
      </c>
      <c r="R169" s="60"/>
      <c r="S169" s="58">
        <v>0</v>
      </c>
      <c r="T169" s="58">
        <v>0</v>
      </c>
      <c r="U169" s="58">
        <v>0</v>
      </c>
      <c r="V169" s="58">
        <v>0</v>
      </c>
      <c r="W169" s="58">
        <v>0</v>
      </c>
      <c r="X169" s="58">
        <v>0</v>
      </c>
      <c r="Y169" s="58">
        <f t="shared" si="30"/>
        <v>0</v>
      </c>
      <c r="Z169" s="60"/>
      <c r="AA169" s="58">
        <v>0</v>
      </c>
      <c r="AB169" s="58">
        <v>0</v>
      </c>
      <c r="AC169" s="58">
        <v>0</v>
      </c>
      <c r="AD169" s="58">
        <v>0</v>
      </c>
      <c r="AE169" s="58">
        <v>0</v>
      </c>
      <c r="AF169" s="58">
        <v>0</v>
      </c>
      <c r="AG169" s="58">
        <f t="shared" si="31"/>
        <v>0</v>
      </c>
      <c r="AH169" s="60" t="s">
        <v>29</v>
      </c>
    </row>
    <row r="170" spans="1:34" s="61" customFormat="1" ht="30.75" hidden="1" customHeight="1" x14ac:dyDescent="0.3">
      <c r="A170" s="57" t="s">
        <v>239</v>
      </c>
      <c r="B170" s="58">
        <v>0</v>
      </c>
      <c r="C170" s="58">
        <v>0</v>
      </c>
      <c r="D170" s="58">
        <v>0</v>
      </c>
      <c r="E170" s="58">
        <v>0</v>
      </c>
      <c r="F170" s="58">
        <v>0</v>
      </c>
      <c r="G170" s="58">
        <v>0</v>
      </c>
      <c r="H170" s="58">
        <v>0</v>
      </c>
      <c r="I170" s="58">
        <f t="shared" si="28"/>
        <v>0</v>
      </c>
      <c r="J170" s="59"/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8">
        <v>0</v>
      </c>
      <c r="Q170" s="58">
        <f t="shared" si="29"/>
        <v>0</v>
      </c>
      <c r="R170" s="60"/>
      <c r="S170" s="58">
        <v>0</v>
      </c>
      <c r="T170" s="58">
        <v>0</v>
      </c>
      <c r="U170" s="58">
        <v>0</v>
      </c>
      <c r="V170" s="58">
        <v>0</v>
      </c>
      <c r="W170" s="58">
        <v>0</v>
      </c>
      <c r="X170" s="58">
        <v>0</v>
      </c>
      <c r="Y170" s="58">
        <f t="shared" si="30"/>
        <v>0</v>
      </c>
      <c r="Z170" s="60"/>
      <c r="AA170" s="58">
        <v>0</v>
      </c>
      <c r="AB170" s="58">
        <v>0</v>
      </c>
      <c r="AC170" s="58">
        <v>0</v>
      </c>
      <c r="AD170" s="58">
        <v>0</v>
      </c>
      <c r="AE170" s="58">
        <v>0</v>
      </c>
      <c r="AF170" s="58">
        <v>0</v>
      </c>
      <c r="AG170" s="58">
        <f t="shared" si="31"/>
        <v>0</v>
      </c>
      <c r="AH170" s="60" t="s">
        <v>29</v>
      </c>
    </row>
    <row r="171" spans="1:34" s="61" customFormat="1" ht="30.75" hidden="1" customHeight="1" x14ac:dyDescent="0.3">
      <c r="A171" s="57" t="s">
        <v>240</v>
      </c>
      <c r="B171" s="58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f t="shared" si="28"/>
        <v>0</v>
      </c>
      <c r="J171" s="59"/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f t="shared" si="29"/>
        <v>0</v>
      </c>
      <c r="R171" s="60"/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f t="shared" si="30"/>
        <v>0</v>
      </c>
      <c r="Z171" s="60"/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0</v>
      </c>
      <c r="AG171" s="58">
        <f t="shared" si="31"/>
        <v>0</v>
      </c>
      <c r="AH171" s="60" t="s">
        <v>29</v>
      </c>
    </row>
    <row r="172" spans="1:34" s="61" customFormat="1" ht="30.75" hidden="1" customHeight="1" x14ac:dyDescent="0.3">
      <c r="A172" s="57" t="s">
        <v>241</v>
      </c>
      <c r="B172" s="58">
        <v>0</v>
      </c>
      <c r="C172" s="58">
        <v>0</v>
      </c>
      <c r="D172" s="58">
        <v>0</v>
      </c>
      <c r="E172" s="58">
        <v>0</v>
      </c>
      <c r="F172" s="58">
        <v>0</v>
      </c>
      <c r="G172" s="58">
        <v>0</v>
      </c>
      <c r="H172" s="58">
        <v>0</v>
      </c>
      <c r="I172" s="58">
        <f t="shared" si="28"/>
        <v>0</v>
      </c>
      <c r="J172" s="59"/>
      <c r="K172" s="58">
        <v>0</v>
      </c>
      <c r="L172" s="58">
        <v>0</v>
      </c>
      <c r="M172" s="58">
        <v>0</v>
      </c>
      <c r="N172" s="58">
        <v>0</v>
      </c>
      <c r="O172" s="58">
        <v>0</v>
      </c>
      <c r="P172" s="58">
        <v>0</v>
      </c>
      <c r="Q172" s="58">
        <f t="shared" si="29"/>
        <v>0</v>
      </c>
      <c r="R172" s="60"/>
      <c r="S172" s="58">
        <v>0</v>
      </c>
      <c r="T172" s="58">
        <v>0</v>
      </c>
      <c r="U172" s="58">
        <v>0</v>
      </c>
      <c r="V172" s="58">
        <v>0</v>
      </c>
      <c r="W172" s="58">
        <v>0</v>
      </c>
      <c r="X172" s="58">
        <v>0</v>
      </c>
      <c r="Y172" s="58">
        <f t="shared" si="30"/>
        <v>0</v>
      </c>
      <c r="Z172" s="60"/>
      <c r="AA172" s="58">
        <v>0</v>
      </c>
      <c r="AB172" s="58">
        <v>0</v>
      </c>
      <c r="AC172" s="58">
        <v>0</v>
      </c>
      <c r="AD172" s="58">
        <v>0</v>
      </c>
      <c r="AE172" s="58">
        <v>0</v>
      </c>
      <c r="AF172" s="58">
        <v>0</v>
      </c>
      <c r="AG172" s="58">
        <f t="shared" si="31"/>
        <v>0</v>
      </c>
      <c r="AH172" s="60" t="s">
        <v>29</v>
      </c>
    </row>
    <row r="173" spans="1:34" s="61" customFormat="1" ht="30.75" hidden="1" customHeight="1" x14ac:dyDescent="0.3">
      <c r="A173" s="57" t="s">
        <v>242</v>
      </c>
      <c r="B173" s="58">
        <v>0</v>
      </c>
      <c r="C173" s="58">
        <v>0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f t="shared" si="28"/>
        <v>0</v>
      </c>
      <c r="J173" s="59"/>
      <c r="K173" s="58">
        <v>0</v>
      </c>
      <c r="L173" s="58">
        <v>0</v>
      </c>
      <c r="M173" s="58">
        <v>0</v>
      </c>
      <c r="N173" s="58">
        <v>0</v>
      </c>
      <c r="O173" s="58">
        <v>0</v>
      </c>
      <c r="P173" s="58">
        <v>0</v>
      </c>
      <c r="Q173" s="58">
        <f t="shared" si="29"/>
        <v>0</v>
      </c>
      <c r="R173" s="60"/>
      <c r="S173" s="58">
        <v>0</v>
      </c>
      <c r="T173" s="58">
        <v>0</v>
      </c>
      <c r="U173" s="58">
        <v>0</v>
      </c>
      <c r="V173" s="58">
        <v>0</v>
      </c>
      <c r="W173" s="58">
        <v>0</v>
      </c>
      <c r="X173" s="58">
        <v>0</v>
      </c>
      <c r="Y173" s="58">
        <f t="shared" si="30"/>
        <v>0</v>
      </c>
      <c r="Z173" s="60"/>
      <c r="AA173" s="58">
        <v>0</v>
      </c>
      <c r="AB173" s="58">
        <v>0</v>
      </c>
      <c r="AC173" s="58">
        <v>0</v>
      </c>
      <c r="AD173" s="58">
        <v>0</v>
      </c>
      <c r="AE173" s="58">
        <v>0</v>
      </c>
      <c r="AF173" s="58">
        <v>0</v>
      </c>
      <c r="AG173" s="58">
        <f t="shared" si="31"/>
        <v>0</v>
      </c>
      <c r="AH173" s="60" t="s">
        <v>29</v>
      </c>
    </row>
    <row r="174" spans="1:34" s="61" customFormat="1" ht="30.75" hidden="1" customHeight="1" x14ac:dyDescent="0.3">
      <c r="A174" s="57" t="s">
        <v>243</v>
      </c>
      <c r="B174" s="58">
        <v>0</v>
      </c>
      <c r="C174" s="58">
        <v>0</v>
      </c>
      <c r="D174" s="58">
        <v>0</v>
      </c>
      <c r="E174" s="58">
        <v>0</v>
      </c>
      <c r="F174" s="58">
        <v>0</v>
      </c>
      <c r="G174" s="58">
        <v>0</v>
      </c>
      <c r="H174" s="58">
        <v>0</v>
      </c>
      <c r="I174" s="58">
        <f t="shared" si="28"/>
        <v>0</v>
      </c>
      <c r="J174" s="59"/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f t="shared" si="29"/>
        <v>0</v>
      </c>
      <c r="R174" s="60"/>
      <c r="S174" s="58">
        <v>0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f t="shared" si="30"/>
        <v>0</v>
      </c>
      <c r="Z174" s="60"/>
      <c r="AA174" s="58">
        <v>0</v>
      </c>
      <c r="AB174" s="58">
        <v>0</v>
      </c>
      <c r="AC174" s="58">
        <v>0</v>
      </c>
      <c r="AD174" s="58">
        <v>0</v>
      </c>
      <c r="AE174" s="58">
        <v>0</v>
      </c>
      <c r="AF174" s="58">
        <v>0</v>
      </c>
      <c r="AG174" s="58">
        <f t="shared" si="31"/>
        <v>0</v>
      </c>
      <c r="AH174" s="60" t="s">
        <v>29</v>
      </c>
    </row>
    <row r="175" spans="1:34" s="61" customFormat="1" ht="30.75" hidden="1" customHeight="1" x14ac:dyDescent="0.3">
      <c r="A175" s="57" t="s">
        <v>244</v>
      </c>
      <c r="B175" s="58">
        <v>0</v>
      </c>
      <c r="C175" s="58">
        <v>0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58">
        <f t="shared" si="28"/>
        <v>0</v>
      </c>
      <c r="J175" s="59"/>
      <c r="K175" s="58">
        <v>0</v>
      </c>
      <c r="L175" s="58">
        <v>0</v>
      </c>
      <c r="M175" s="58">
        <v>0</v>
      </c>
      <c r="N175" s="58">
        <v>0</v>
      </c>
      <c r="O175" s="58">
        <v>0</v>
      </c>
      <c r="P175" s="58">
        <v>0</v>
      </c>
      <c r="Q175" s="58">
        <f t="shared" si="29"/>
        <v>0</v>
      </c>
      <c r="R175" s="60"/>
      <c r="S175" s="58">
        <v>0</v>
      </c>
      <c r="T175" s="58">
        <v>0</v>
      </c>
      <c r="U175" s="58">
        <v>0</v>
      </c>
      <c r="V175" s="58">
        <v>0</v>
      </c>
      <c r="W175" s="58">
        <v>0</v>
      </c>
      <c r="X175" s="58">
        <v>0</v>
      </c>
      <c r="Y175" s="58">
        <f t="shared" si="30"/>
        <v>0</v>
      </c>
      <c r="Z175" s="60"/>
      <c r="AA175" s="58">
        <v>0</v>
      </c>
      <c r="AB175" s="58">
        <v>0</v>
      </c>
      <c r="AC175" s="58">
        <v>0</v>
      </c>
      <c r="AD175" s="58">
        <v>0</v>
      </c>
      <c r="AE175" s="58">
        <v>0</v>
      </c>
      <c r="AF175" s="58">
        <v>0</v>
      </c>
      <c r="AG175" s="58">
        <f t="shared" si="31"/>
        <v>0</v>
      </c>
      <c r="AH175" s="60" t="s">
        <v>29</v>
      </c>
    </row>
    <row r="176" spans="1:34" s="61" customFormat="1" ht="30.75" customHeight="1" x14ac:dyDescent="0.3">
      <c r="A176" s="57" t="s">
        <v>245</v>
      </c>
      <c r="B176" s="58">
        <v>220102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f t="shared" si="28"/>
        <v>220102</v>
      </c>
      <c r="J176" s="59" t="s">
        <v>286</v>
      </c>
      <c r="K176" s="58">
        <v>0</v>
      </c>
      <c r="L176" s="58">
        <v>0</v>
      </c>
      <c r="M176" s="58">
        <v>0</v>
      </c>
      <c r="N176" s="58">
        <v>0</v>
      </c>
      <c r="O176" s="58">
        <v>17177.25</v>
      </c>
      <c r="P176" s="58">
        <v>17177.25</v>
      </c>
      <c r="Q176" s="58">
        <f t="shared" si="29"/>
        <v>220102</v>
      </c>
      <c r="R176" s="60" t="s">
        <v>286</v>
      </c>
      <c r="S176" s="58">
        <v>0</v>
      </c>
      <c r="T176" s="58">
        <v>0</v>
      </c>
      <c r="U176" s="58">
        <v>0</v>
      </c>
      <c r="V176" s="58">
        <v>0</v>
      </c>
      <c r="W176" s="58">
        <v>42225.25</v>
      </c>
      <c r="X176" s="58">
        <v>42225.25</v>
      </c>
      <c r="Y176" s="58">
        <f t="shared" si="30"/>
        <v>220102</v>
      </c>
      <c r="Z176" s="60" t="s">
        <v>286</v>
      </c>
      <c r="AA176" s="58">
        <v>0</v>
      </c>
      <c r="AB176" s="58">
        <v>0</v>
      </c>
      <c r="AC176" s="58">
        <v>0</v>
      </c>
      <c r="AD176" s="58">
        <v>0</v>
      </c>
      <c r="AE176" s="58">
        <v>0</v>
      </c>
      <c r="AF176" s="58">
        <v>0</v>
      </c>
      <c r="AG176" s="58">
        <f t="shared" si="31"/>
        <v>220102</v>
      </c>
      <c r="AH176" s="60" t="s">
        <v>29</v>
      </c>
    </row>
    <row r="177" spans="1:34" s="61" customFormat="1" ht="30.75" hidden="1" customHeight="1" x14ac:dyDescent="0.3">
      <c r="A177" s="57" t="s">
        <v>246</v>
      </c>
      <c r="B177" s="58">
        <v>0</v>
      </c>
      <c r="C177" s="58">
        <v>0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f t="shared" si="28"/>
        <v>0</v>
      </c>
      <c r="J177" s="59"/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f t="shared" si="29"/>
        <v>0</v>
      </c>
      <c r="R177" s="60" t="s">
        <v>29</v>
      </c>
      <c r="S177" s="58">
        <v>0</v>
      </c>
      <c r="T177" s="58">
        <v>0</v>
      </c>
      <c r="U177" s="58">
        <v>0</v>
      </c>
      <c r="V177" s="58">
        <v>0</v>
      </c>
      <c r="W177" s="58">
        <v>0</v>
      </c>
      <c r="X177" s="58">
        <v>0</v>
      </c>
      <c r="Y177" s="58">
        <f t="shared" si="30"/>
        <v>0</v>
      </c>
      <c r="Z177" s="60" t="s">
        <v>29</v>
      </c>
      <c r="AA177" s="58">
        <v>0</v>
      </c>
      <c r="AB177" s="58">
        <v>0</v>
      </c>
      <c r="AC177" s="58">
        <v>0</v>
      </c>
      <c r="AD177" s="58">
        <v>0</v>
      </c>
      <c r="AE177" s="58">
        <v>0</v>
      </c>
      <c r="AF177" s="58">
        <v>0</v>
      </c>
      <c r="AG177" s="58">
        <f t="shared" si="31"/>
        <v>0</v>
      </c>
      <c r="AH177" s="60" t="s">
        <v>29</v>
      </c>
    </row>
    <row r="178" spans="1:34" s="61" customFormat="1" ht="30.75" hidden="1" customHeight="1" x14ac:dyDescent="0.3">
      <c r="A178" s="57" t="s">
        <v>247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f t="shared" si="28"/>
        <v>0</v>
      </c>
      <c r="J178" s="59"/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f t="shared" si="29"/>
        <v>0</v>
      </c>
      <c r="R178" s="60" t="s">
        <v>29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f t="shared" si="30"/>
        <v>0</v>
      </c>
      <c r="Z178" s="60" t="s">
        <v>29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f t="shared" si="31"/>
        <v>0</v>
      </c>
      <c r="AH178" s="60" t="s">
        <v>29</v>
      </c>
    </row>
    <row r="179" spans="1:34" s="61" customFormat="1" ht="30.75" hidden="1" customHeight="1" x14ac:dyDescent="0.3">
      <c r="A179" s="57" t="s">
        <v>248</v>
      </c>
      <c r="B179" s="58">
        <v>0</v>
      </c>
      <c r="C179" s="58">
        <v>0</v>
      </c>
      <c r="D179" s="58">
        <v>0</v>
      </c>
      <c r="E179" s="58">
        <v>0</v>
      </c>
      <c r="F179" s="58">
        <v>0</v>
      </c>
      <c r="G179" s="58">
        <v>0</v>
      </c>
      <c r="H179" s="58">
        <v>0</v>
      </c>
      <c r="I179" s="58">
        <f t="shared" si="28"/>
        <v>0</v>
      </c>
      <c r="J179" s="59"/>
      <c r="K179" s="58">
        <v>0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f t="shared" si="29"/>
        <v>0</v>
      </c>
      <c r="R179" s="60" t="s">
        <v>29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58">
        <v>0</v>
      </c>
      <c r="Y179" s="58">
        <f t="shared" si="30"/>
        <v>0</v>
      </c>
      <c r="Z179" s="60" t="s">
        <v>29</v>
      </c>
      <c r="AA179" s="58">
        <v>0</v>
      </c>
      <c r="AB179" s="58">
        <v>0</v>
      </c>
      <c r="AC179" s="58">
        <v>0</v>
      </c>
      <c r="AD179" s="58">
        <v>0</v>
      </c>
      <c r="AE179" s="58">
        <v>0</v>
      </c>
      <c r="AF179" s="58">
        <v>0</v>
      </c>
      <c r="AG179" s="58">
        <f t="shared" si="31"/>
        <v>0</v>
      </c>
      <c r="AH179" s="60" t="s">
        <v>29</v>
      </c>
    </row>
    <row r="180" spans="1:34" s="61" customFormat="1" ht="30.75" hidden="1" customHeight="1" x14ac:dyDescent="0.3">
      <c r="A180" s="57" t="s">
        <v>249</v>
      </c>
      <c r="B180" s="58">
        <v>0</v>
      </c>
      <c r="C180" s="58">
        <v>0</v>
      </c>
      <c r="D180" s="58">
        <v>0</v>
      </c>
      <c r="E180" s="58">
        <v>0</v>
      </c>
      <c r="F180" s="58">
        <v>0</v>
      </c>
      <c r="G180" s="58">
        <v>0</v>
      </c>
      <c r="H180" s="58">
        <v>0</v>
      </c>
      <c r="I180" s="58">
        <f t="shared" si="28"/>
        <v>0</v>
      </c>
      <c r="J180" s="59"/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8">
        <v>0</v>
      </c>
      <c r="Q180" s="58">
        <f t="shared" si="29"/>
        <v>0</v>
      </c>
      <c r="R180" s="60" t="s">
        <v>29</v>
      </c>
      <c r="S180" s="58">
        <v>0</v>
      </c>
      <c r="T180" s="58">
        <v>0</v>
      </c>
      <c r="U180" s="58">
        <v>0</v>
      </c>
      <c r="V180" s="58">
        <v>0</v>
      </c>
      <c r="W180" s="58">
        <v>0</v>
      </c>
      <c r="X180" s="58">
        <v>0</v>
      </c>
      <c r="Y180" s="58">
        <f t="shared" si="30"/>
        <v>0</v>
      </c>
      <c r="Z180" s="60" t="s">
        <v>29</v>
      </c>
      <c r="AA180" s="58">
        <v>0</v>
      </c>
      <c r="AB180" s="58">
        <v>0</v>
      </c>
      <c r="AC180" s="58">
        <v>0</v>
      </c>
      <c r="AD180" s="58">
        <v>0</v>
      </c>
      <c r="AE180" s="58">
        <v>0</v>
      </c>
      <c r="AF180" s="58">
        <v>0</v>
      </c>
      <c r="AG180" s="58">
        <f t="shared" si="31"/>
        <v>0</v>
      </c>
      <c r="AH180" s="60" t="s">
        <v>29</v>
      </c>
    </row>
    <row r="181" spans="1:34" s="61" customFormat="1" ht="30.75" hidden="1" customHeight="1" x14ac:dyDescent="0.3">
      <c r="A181" s="57" t="s">
        <v>250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f t="shared" si="28"/>
        <v>0</v>
      </c>
      <c r="J181" s="59"/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f t="shared" si="29"/>
        <v>0</v>
      </c>
      <c r="R181" s="60" t="s">
        <v>29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f t="shared" si="30"/>
        <v>0</v>
      </c>
      <c r="Z181" s="60" t="s">
        <v>29</v>
      </c>
      <c r="AA181" s="58">
        <v>0</v>
      </c>
      <c r="AB181" s="58">
        <v>0</v>
      </c>
      <c r="AC181" s="58">
        <v>0</v>
      </c>
      <c r="AD181" s="58">
        <v>0</v>
      </c>
      <c r="AE181" s="58">
        <v>0</v>
      </c>
      <c r="AF181" s="58">
        <v>0</v>
      </c>
      <c r="AG181" s="58">
        <f t="shared" si="31"/>
        <v>0</v>
      </c>
      <c r="AH181" s="60" t="s">
        <v>29</v>
      </c>
    </row>
    <row r="182" spans="1:34" s="61" customFormat="1" ht="30.75" hidden="1" customHeight="1" x14ac:dyDescent="0.3">
      <c r="A182" s="57" t="s">
        <v>251</v>
      </c>
      <c r="B182" s="58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f t="shared" ref="I182:I201" si="32">+B182+C182+E182+G182-D182-F182-H182</f>
        <v>0</v>
      </c>
      <c r="J182" s="59"/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f t="shared" ref="Q182:Q201" si="33">+I182+K182+M182+O182-L182-N182-P182</f>
        <v>0</v>
      </c>
      <c r="R182" s="60" t="s">
        <v>29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f t="shared" ref="Y182:Y201" si="34">+Q182+S182+U182+W182-T182-V182-X182</f>
        <v>0</v>
      </c>
      <c r="Z182" s="60" t="s">
        <v>29</v>
      </c>
      <c r="AA182" s="58">
        <v>0</v>
      </c>
      <c r="AB182" s="58">
        <v>0</v>
      </c>
      <c r="AC182" s="58">
        <v>0</v>
      </c>
      <c r="AD182" s="58">
        <v>0</v>
      </c>
      <c r="AE182" s="58">
        <v>0</v>
      </c>
      <c r="AF182" s="58">
        <v>0</v>
      </c>
      <c r="AG182" s="58">
        <f t="shared" ref="AG182:AG201" si="35">+Y182+AA182+AC182+AE182-AB182-AD182-AF182</f>
        <v>0</v>
      </c>
      <c r="AH182" s="60" t="s">
        <v>29</v>
      </c>
    </row>
    <row r="183" spans="1:34" s="61" customFormat="1" ht="30.75" hidden="1" customHeight="1" x14ac:dyDescent="0.3">
      <c r="A183" s="57" t="s">
        <v>252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f t="shared" si="32"/>
        <v>0</v>
      </c>
      <c r="J183" s="59"/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f t="shared" si="33"/>
        <v>0</v>
      </c>
      <c r="R183" s="60" t="s">
        <v>29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f t="shared" si="34"/>
        <v>0</v>
      </c>
      <c r="Z183" s="60" t="s">
        <v>29</v>
      </c>
      <c r="AA183" s="58">
        <v>0</v>
      </c>
      <c r="AB183" s="58">
        <v>0</v>
      </c>
      <c r="AC183" s="58">
        <v>0</v>
      </c>
      <c r="AD183" s="58">
        <v>0</v>
      </c>
      <c r="AE183" s="58">
        <v>0</v>
      </c>
      <c r="AF183" s="58">
        <v>0</v>
      </c>
      <c r="AG183" s="58">
        <f t="shared" si="35"/>
        <v>0</v>
      </c>
      <c r="AH183" s="60" t="s">
        <v>29</v>
      </c>
    </row>
    <row r="184" spans="1:34" s="61" customFormat="1" ht="30.75" hidden="1" customHeight="1" x14ac:dyDescent="0.3">
      <c r="A184" s="57" t="s">
        <v>253</v>
      </c>
      <c r="B184" s="58">
        <v>0</v>
      </c>
      <c r="C184" s="58">
        <v>0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f t="shared" si="32"/>
        <v>0</v>
      </c>
      <c r="J184" s="59"/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f t="shared" si="33"/>
        <v>0</v>
      </c>
      <c r="R184" s="60" t="s">
        <v>29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0</v>
      </c>
      <c r="Y184" s="58">
        <f t="shared" si="34"/>
        <v>0</v>
      </c>
      <c r="Z184" s="60" t="s">
        <v>29</v>
      </c>
      <c r="AA184" s="58">
        <v>0</v>
      </c>
      <c r="AB184" s="58">
        <v>0</v>
      </c>
      <c r="AC184" s="58">
        <v>0</v>
      </c>
      <c r="AD184" s="58">
        <v>0</v>
      </c>
      <c r="AE184" s="58">
        <v>0</v>
      </c>
      <c r="AF184" s="58">
        <v>0</v>
      </c>
      <c r="AG184" s="58">
        <f t="shared" si="35"/>
        <v>0</v>
      </c>
      <c r="AH184" s="60" t="s">
        <v>29</v>
      </c>
    </row>
    <row r="185" spans="1:34" s="61" customFormat="1" ht="30.75" hidden="1" customHeight="1" x14ac:dyDescent="0.3">
      <c r="A185" s="57" t="s">
        <v>254</v>
      </c>
      <c r="B185" s="58">
        <v>0</v>
      </c>
      <c r="C185" s="58">
        <v>0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f t="shared" si="32"/>
        <v>0</v>
      </c>
      <c r="J185" s="59"/>
      <c r="K185" s="58">
        <v>0</v>
      </c>
      <c r="L185" s="58">
        <v>0</v>
      </c>
      <c r="M185" s="58">
        <v>0</v>
      </c>
      <c r="N185" s="58">
        <v>0</v>
      </c>
      <c r="O185" s="58">
        <v>0</v>
      </c>
      <c r="P185" s="58">
        <v>0</v>
      </c>
      <c r="Q185" s="58">
        <f t="shared" si="33"/>
        <v>0</v>
      </c>
      <c r="R185" s="60" t="s">
        <v>29</v>
      </c>
      <c r="S185" s="58">
        <v>0</v>
      </c>
      <c r="T185" s="58">
        <v>0</v>
      </c>
      <c r="U185" s="58">
        <v>0</v>
      </c>
      <c r="V185" s="58">
        <v>0</v>
      </c>
      <c r="W185" s="58">
        <v>0</v>
      </c>
      <c r="X185" s="58">
        <v>0</v>
      </c>
      <c r="Y185" s="58">
        <f t="shared" si="34"/>
        <v>0</v>
      </c>
      <c r="Z185" s="60" t="s">
        <v>29</v>
      </c>
      <c r="AA185" s="58">
        <v>0</v>
      </c>
      <c r="AB185" s="58">
        <v>0</v>
      </c>
      <c r="AC185" s="58">
        <v>0</v>
      </c>
      <c r="AD185" s="58">
        <v>0</v>
      </c>
      <c r="AE185" s="58">
        <v>0</v>
      </c>
      <c r="AF185" s="58">
        <v>0</v>
      </c>
      <c r="AG185" s="58">
        <f t="shared" si="35"/>
        <v>0</v>
      </c>
      <c r="AH185" s="60" t="s">
        <v>29</v>
      </c>
    </row>
    <row r="186" spans="1:34" s="61" customFormat="1" ht="30.75" hidden="1" customHeight="1" x14ac:dyDescent="0.3">
      <c r="A186" s="57" t="s">
        <v>255</v>
      </c>
      <c r="B186" s="58">
        <v>0</v>
      </c>
      <c r="C186" s="58">
        <v>0</v>
      </c>
      <c r="D186" s="58">
        <v>0</v>
      </c>
      <c r="E186" s="58">
        <v>0</v>
      </c>
      <c r="F186" s="58">
        <v>0</v>
      </c>
      <c r="G186" s="58">
        <v>0</v>
      </c>
      <c r="H186" s="58">
        <v>0</v>
      </c>
      <c r="I186" s="58">
        <f t="shared" si="32"/>
        <v>0</v>
      </c>
      <c r="J186" s="59"/>
      <c r="K186" s="58">
        <v>0</v>
      </c>
      <c r="L186" s="58">
        <v>0</v>
      </c>
      <c r="M186" s="58">
        <v>0</v>
      </c>
      <c r="N186" s="58">
        <v>0</v>
      </c>
      <c r="O186" s="58">
        <v>0</v>
      </c>
      <c r="P186" s="58">
        <v>0</v>
      </c>
      <c r="Q186" s="58">
        <f t="shared" si="33"/>
        <v>0</v>
      </c>
      <c r="R186" s="60" t="s">
        <v>29</v>
      </c>
      <c r="S186" s="58">
        <v>0</v>
      </c>
      <c r="T186" s="58">
        <v>0</v>
      </c>
      <c r="U186" s="58">
        <v>0</v>
      </c>
      <c r="V186" s="58">
        <v>0</v>
      </c>
      <c r="W186" s="58">
        <v>0</v>
      </c>
      <c r="X186" s="58">
        <v>0</v>
      </c>
      <c r="Y186" s="58">
        <f t="shared" si="34"/>
        <v>0</v>
      </c>
      <c r="Z186" s="60" t="s">
        <v>29</v>
      </c>
      <c r="AA186" s="58">
        <v>0</v>
      </c>
      <c r="AB186" s="58">
        <v>0</v>
      </c>
      <c r="AC186" s="58">
        <v>0</v>
      </c>
      <c r="AD186" s="58">
        <v>0</v>
      </c>
      <c r="AE186" s="58">
        <v>0</v>
      </c>
      <c r="AF186" s="58">
        <v>0</v>
      </c>
      <c r="AG186" s="58">
        <f t="shared" si="35"/>
        <v>0</v>
      </c>
      <c r="AH186" s="60" t="s">
        <v>29</v>
      </c>
    </row>
    <row r="187" spans="1:34" s="61" customFormat="1" ht="30.75" hidden="1" customHeight="1" x14ac:dyDescent="0.3">
      <c r="A187" s="57" t="s">
        <v>256</v>
      </c>
      <c r="B187" s="58">
        <v>0</v>
      </c>
      <c r="C187" s="58">
        <v>0</v>
      </c>
      <c r="D187" s="58">
        <v>0</v>
      </c>
      <c r="E187" s="58">
        <v>0</v>
      </c>
      <c r="F187" s="58">
        <v>0</v>
      </c>
      <c r="G187" s="58">
        <v>0</v>
      </c>
      <c r="H187" s="58">
        <v>0</v>
      </c>
      <c r="I187" s="58">
        <f t="shared" si="32"/>
        <v>0</v>
      </c>
      <c r="J187" s="59"/>
      <c r="K187" s="58">
        <v>0</v>
      </c>
      <c r="L187" s="58">
        <v>0</v>
      </c>
      <c r="M187" s="58">
        <v>0</v>
      </c>
      <c r="N187" s="58">
        <v>0</v>
      </c>
      <c r="O187" s="58">
        <v>0</v>
      </c>
      <c r="P187" s="58">
        <v>0</v>
      </c>
      <c r="Q187" s="58">
        <f t="shared" si="33"/>
        <v>0</v>
      </c>
      <c r="R187" s="60" t="s">
        <v>29</v>
      </c>
      <c r="S187" s="58">
        <v>0</v>
      </c>
      <c r="T187" s="58">
        <v>0</v>
      </c>
      <c r="U187" s="58">
        <v>0</v>
      </c>
      <c r="V187" s="58">
        <v>0</v>
      </c>
      <c r="W187" s="58">
        <v>0</v>
      </c>
      <c r="X187" s="58">
        <v>0</v>
      </c>
      <c r="Y187" s="58">
        <f t="shared" si="34"/>
        <v>0</v>
      </c>
      <c r="Z187" s="60" t="s">
        <v>29</v>
      </c>
      <c r="AA187" s="58">
        <v>0</v>
      </c>
      <c r="AB187" s="58">
        <v>0</v>
      </c>
      <c r="AC187" s="58">
        <v>0</v>
      </c>
      <c r="AD187" s="58">
        <v>0</v>
      </c>
      <c r="AE187" s="58">
        <v>0</v>
      </c>
      <c r="AF187" s="58">
        <v>0</v>
      </c>
      <c r="AG187" s="58">
        <f t="shared" si="35"/>
        <v>0</v>
      </c>
      <c r="AH187" s="60" t="s">
        <v>29</v>
      </c>
    </row>
    <row r="188" spans="1:34" s="61" customFormat="1" ht="30.75" hidden="1" customHeight="1" x14ac:dyDescent="0.3">
      <c r="A188" s="57" t="s">
        <v>257</v>
      </c>
      <c r="B188" s="58">
        <v>0</v>
      </c>
      <c r="C188" s="58">
        <v>0</v>
      </c>
      <c r="D188" s="58">
        <v>0</v>
      </c>
      <c r="E188" s="58">
        <v>0</v>
      </c>
      <c r="F188" s="58">
        <v>0</v>
      </c>
      <c r="G188" s="58">
        <v>0</v>
      </c>
      <c r="H188" s="58">
        <v>0</v>
      </c>
      <c r="I188" s="58">
        <f t="shared" si="32"/>
        <v>0</v>
      </c>
      <c r="J188" s="59"/>
      <c r="K188" s="58">
        <v>0</v>
      </c>
      <c r="L188" s="58">
        <v>0</v>
      </c>
      <c r="M188" s="58">
        <v>0</v>
      </c>
      <c r="N188" s="58">
        <v>0</v>
      </c>
      <c r="O188" s="58">
        <v>0</v>
      </c>
      <c r="P188" s="58">
        <v>0</v>
      </c>
      <c r="Q188" s="58">
        <f t="shared" si="33"/>
        <v>0</v>
      </c>
      <c r="R188" s="60" t="s">
        <v>29</v>
      </c>
      <c r="S188" s="58">
        <v>0</v>
      </c>
      <c r="T188" s="58">
        <v>0</v>
      </c>
      <c r="U188" s="58">
        <v>0</v>
      </c>
      <c r="V188" s="58">
        <v>0</v>
      </c>
      <c r="W188" s="58">
        <v>0</v>
      </c>
      <c r="X188" s="58">
        <v>0</v>
      </c>
      <c r="Y188" s="58">
        <f t="shared" si="34"/>
        <v>0</v>
      </c>
      <c r="Z188" s="60" t="s">
        <v>29</v>
      </c>
      <c r="AA188" s="58">
        <v>0</v>
      </c>
      <c r="AB188" s="58">
        <v>0</v>
      </c>
      <c r="AC188" s="58">
        <v>0</v>
      </c>
      <c r="AD188" s="58">
        <v>0</v>
      </c>
      <c r="AE188" s="58">
        <v>0</v>
      </c>
      <c r="AF188" s="58">
        <v>0</v>
      </c>
      <c r="AG188" s="58">
        <f t="shared" si="35"/>
        <v>0</v>
      </c>
      <c r="AH188" s="60" t="s">
        <v>29</v>
      </c>
    </row>
    <row r="189" spans="1:34" s="61" customFormat="1" ht="30.75" hidden="1" customHeight="1" x14ac:dyDescent="0.3">
      <c r="A189" s="57" t="s">
        <v>258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f t="shared" si="32"/>
        <v>0</v>
      </c>
      <c r="J189" s="59"/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f t="shared" si="33"/>
        <v>0</v>
      </c>
      <c r="R189" s="60" t="s">
        <v>29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58">
        <v>0</v>
      </c>
      <c r="Y189" s="58">
        <f t="shared" si="34"/>
        <v>0</v>
      </c>
      <c r="Z189" s="60" t="s">
        <v>29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f t="shared" si="35"/>
        <v>0</v>
      </c>
      <c r="AH189" s="60" t="s">
        <v>29</v>
      </c>
    </row>
    <row r="190" spans="1:34" s="61" customFormat="1" ht="30.75" hidden="1" customHeight="1" x14ac:dyDescent="0.3">
      <c r="A190" s="57" t="s">
        <v>259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f t="shared" si="32"/>
        <v>0</v>
      </c>
      <c r="J190" s="59"/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f t="shared" si="33"/>
        <v>0</v>
      </c>
      <c r="R190" s="60" t="s">
        <v>29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f t="shared" si="34"/>
        <v>0</v>
      </c>
      <c r="Z190" s="60" t="s">
        <v>29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f t="shared" si="35"/>
        <v>0</v>
      </c>
      <c r="AH190" s="60" t="s">
        <v>29</v>
      </c>
    </row>
    <row r="191" spans="1:34" s="61" customFormat="1" ht="30.75" hidden="1" customHeight="1" x14ac:dyDescent="0.3">
      <c r="A191" s="57" t="s">
        <v>260</v>
      </c>
      <c r="B191" s="58">
        <v>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f t="shared" si="32"/>
        <v>0</v>
      </c>
      <c r="J191" s="59"/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f t="shared" si="33"/>
        <v>0</v>
      </c>
      <c r="R191" s="60" t="s">
        <v>29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f t="shared" si="34"/>
        <v>0</v>
      </c>
      <c r="Z191" s="60" t="s">
        <v>29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f t="shared" si="35"/>
        <v>0</v>
      </c>
      <c r="AH191" s="60" t="s">
        <v>29</v>
      </c>
    </row>
    <row r="192" spans="1:34" s="61" customFormat="1" ht="30.75" hidden="1" customHeight="1" x14ac:dyDescent="0.3">
      <c r="A192" s="57" t="s">
        <v>261</v>
      </c>
      <c r="B192" s="58">
        <v>0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f t="shared" si="32"/>
        <v>0</v>
      </c>
      <c r="J192" s="59"/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f t="shared" si="33"/>
        <v>0</v>
      </c>
      <c r="R192" s="60" t="s">
        <v>29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f t="shared" si="34"/>
        <v>0</v>
      </c>
      <c r="Z192" s="60" t="s">
        <v>29</v>
      </c>
      <c r="AA192" s="58">
        <v>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f t="shared" si="35"/>
        <v>0</v>
      </c>
      <c r="AH192" s="60" t="s">
        <v>29</v>
      </c>
    </row>
    <row r="193" spans="1:34" s="61" customFormat="1" ht="30.75" hidden="1" customHeight="1" x14ac:dyDescent="0.3">
      <c r="A193" s="57" t="s">
        <v>262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f t="shared" si="32"/>
        <v>0</v>
      </c>
      <c r="J193" s="59"/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f t="shared" si="33"/>
        <v>0</v>
      </c>
      <c r="R193" s="60" t="s">
        <v>29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f t="shared" si="34"/>
        <v>0</v>
      </c>
      <c r="Z193" s="60" t="s">
        <v>29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f t="shared" si="35"/>
        <v>0</v>
      </c>
      <c r="AH193" s="60" t="s">
        <v>29</v>
      </c>
    </row>
    <row r="194" spans="1:34" s="61" customFormat="1" ht="30.75" hidden="1" customHeight="1" x14ac:dyDescent="0.3">
      <c r="A194" s="57" t="s">
        <v>263</v>
      </c>
      <c r="B194" s="58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f t="shared" si="32"/>
        <v>0</v>
      </c>
      <c r="J194" s="59"/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f t="shared" si="33"/>
        <v>0</v>
      </c>
      <c r="R194" s="60" t="s">
        <v>29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f t="shared" si="34"/>
        <v>0</v>
      </c>
      <c r="Z194" s="60" t="s">
        <v>29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f t="shared" si="35"/>
        <v>0</v>
      </c>
      <c r="AH194" s="60" t="s">
        <v>29</v>
      </c>
    </row>
    <row r="195" spans="1:34" s="61" customFormat="1" ht="30.75" hidden="1" customHeight="1" x14ac:dyDescent="0.3">
      <c r="A195" s="57" t="s">
        <v>264</v>
      </c>
      <c r="B195" s="58">
        <v>0</v>
      </c>
      <c r="C195" s="58">
        <v>0</v>
      </c>
      <c r="D195" s="58">
        <v>0</v>
      </c>
      <c r="E195" s="58">
        <v>0</v>
      </c>
      <c r="F195" s="58">
        <v>0</v>
      </c>
      <c r="G195" s="58">
        <v>0</v>
      </c>
      <c r="H195" s="58">
        <v>0</v>
      </c>
      <c r="I195" s="58">
        <f t="shared" si="32"/>
        <v>0</v>
      </c>
      <c r="J195" s="59"/>
      <c r="K195" s="58">
        <v>0</v>
      </c>
      <c r="L195" s="58">
        <v>0</v>
      </c>
      <c r="M195" s="58">
        <v>0</v>
      </c>
      <c r="N195" s="58">
        <v>0</v>
      </c>
      <c r="O195" s="58">
        <v>0</v>
      </c>
      <c r="P195" s="58">
        <v>0</v>
      </c>
      <c r="Q195" s="58">
        <f t="shared" si="33"/>
        <v>0</v>
      </c>
      <c r="R195" s="60" t="s">
        <v>29</v>
      </c>
      <c r="S195" s="58">
        <v>0</v>
      </c>
      <c r="T195" s="58">
        <v>0</v>
      </c>
      <c r="U195" s="58">
        <v>0</v>
      </c>
      <c r="V195" s="58">
        <v>0</v>
      </c>
      <c r="W195" s="58">
        <v>0</v>
      </c>
      <c r="X195" s="58">
        <v>0</v>
      </c>
      <c r="Y195" s="58">
        <f t="shared" si="34"/>
        <v>0</v>
      </c>
      <c r="Z195" s="60" t="s">
        <v>29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0</v>
      </c>
      <c r="AG195" s="58">
        <f t="shared" si="35"/>
        <v>0</v>
      </c>
      <c r="AH195" s="60" t="s">
        <v>29</v>
      </c>
    </row>
    <row r="196" spans="1:34" s="61" customFormat="1" ht="30.75" hidden="1" customHeight="1" x14ac:dyDescent="0.3">
      <c r="A196" s="57" t="s">
        <v>265</v>
      </c>
      <c r="B196" s="58">
        <v>0</v>
      </c>
      <c r="C196" s="58">
        <v>0</v>
      </c>
      <c r="D196" s="58">
        <v>0</v>
      </c>
      <c r="E196" s="58">
        <v>0</v>
      </c>
      <c r="F196" s="58">
        <v>0</v>
      </c>
      <c r="G196" s="58">
        <v>0</v>
      </c>
      <c r="H196" s="58">
        <v>0</v>
      </c>
      <c r="I196" s="58">
        <f t="shared" si="32"/>
        <v>0</v>
      </c>
      <c r="J196" s="59"/>
      <c r="K196" s="58">
        <v>0</v>
      </c>
      <c r="L196" s="58">
        <v>0</v>
      </c>
      <c r="M196" s="58">
        <v>0</v>
      </c>
      <c r="N196" s="58">
        <v>0</v>
      </c>
      <c r="O196" s="58">
        <v>0</v>
      </c>
      <c r="P196" s="58">
        <v>0</v>
      </c>
      <c r="Q196" s="58">
        <f t="shared" si="33"/>
        <v>0</v>
      </c>
      <c r="R196" s="60" t="s">
        <v>29</v>
      </c>
      <c r="S196" s="58">
        <v>0</v>
      </c>
      <c r="T196" s="58">
        <v>0</v>
      </c>
      <c r="U196" s="58">
        <v>0</v>
      </c>
      <c r="V196" s="58">
        <v>0</v>
      </c>
      <c r="W196" s="58">
        <v>0</v>
      </c>
      <c r="X196" s="58">
        <v>0</v>
      </c>
      <c r="Y196" s="58">
        <f t="shared" si="34"/>
        <v>0</v>
      </c>
      <c r="Z196" s="60" t="s">
        <v>29</v>
      </c>
      <c r="AA196" s="58">
        <v>0</v>
      </c>
      <c r="AB196" s="58">
        <v>0</v>
      </c>
      <c r="AC196" s="58">
        <v>0</v>
      </c>
      <c r="AD196" s="58">
        <v>0</v>
      </c>
      <c r="AE196" s="58">
        <v>0</v>
      </c>
      <c r="AF196" s="58">
        <v>0</v>
      </c>
      <c r="AG196" s="58">
        <f t="shared" si="35"/>
        <v>0</v>
      </c>
      <c r="AH196" s="60" t="s">
        <v>29</v>
      </c>
    </row>
    <row r="197" spans="1:34" s="61" customFormat="1" ht="30.75" hidden="1" customHeight="1" x14ac:dyDescent="0.3">
      <c r="A197" s="57" t="s">
        <v>266</v>
      </c>
      <c r="B197" s="58">
        <v>0</v>
      </c>
      <c r="C197" s="58">
        <v>0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f t="shared" si="32"/>
        <v>0</v>
      </c>
      <c r="J197" s="59"/>
      <c r="K197" s="58">
        <v>0</v>
      </c>
      <c r="L197" s="58">
        <v>0</v>
      </c>
      <c r="M197" s="58">
        <v>0</v>
      </c>
      <c r="N197" s="58">
        <v>0</v>
      </c>
      <c r="O197" s="58">
        <v>0</v>
      </c>
      <c r="P197" s="58">
        <v>0</v>
      </c>
      <c r="Q197" s="58">
        <f t="shared" si="33"/>
        <v>0</v>
      </c>
      <c r="R197" s="60" t="s">
        <v>29</v>
      </c>
      <c r="S197" s="58">
        <v>0</v>
      </c>
      <c r="T197" s="58">
        <v>0</v>
      </c>
      <c r="U197" s="58">
        <v>0</v>
      </c>
      <c r="V197" s="58">
        <v>0</v>
      </c>
      <c r="W197" s="58">
        <v>0</v>
      </c>
      <c r="X197" s="58">
        <v>0</v>
      </c>
      <c r="Y197" s="58">
        <f t="shared" si="34"/>
        <v>0</v>
      </c>
      <c r="Z197" s="60" t="s">
        <v>29</v>
      </c>
      <c r="AA197" s="58">
        <v>0</v>
      </c>
      <c r="AB197" s="58">
        <v>0</v>
      </c>
      <c r="AC197" s="58">
        <v>0</v>
      </c>
      <c r="AD197" s="58">
        <v>0</v>
      </c>
      <c r="AE197" s="58">
        <v>0</v>
      </c>
      <c r="AF197" s="58">
        <v>0</v>
      </c>
      <c r="AG197" s="58">
        <f t="shared" si="35"/>
        <v>0</v>
      </c>
      <c r="AH197" s="60" t="s">
        <v>29</v>
      </c>
    </row>
    <row r="198" spans="1:34" s="61" customFormat="1" ht="30.75" hidden="1" customHeight="1" x14ac:dyDescent="0.3">
      <c r="A198" s="57" t="s">
        <v>267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f t="shared" si="32"/>
        <v>0</v>
      </c>
      <c r="J198" s="59"/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f t="shared" si="33"/>
        <v>0</v>
      </c>
      <c r="R198" s="60" t="s">
        <v>29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f t="shared" si="34"/>
        <v>0</v>
      </c>
      <c r="Z198" s="60" t="s">
        <v>29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f t="shared" si="35"/>
        <v>0</v>
      </c>
      <c r="AH198" s="60" t="s">
        <v>29</v>
      </c>
    </row>
    <row r="199" spans="1:34" s="61" customFormat="1" ht="30.75" hidden="1" customHeight="1" x14ac:dyDescent="0.3">
      <c r="A199" s="57" t="s">
        <v>268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f t="shared" si="32"/>
        <v>0</v>
      </c>
      <c r="J199" s="59"/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f t="shared" si="33"/>
        <v>0</v>
      </c>
      <c r="R199" s="60" t="s">
        <v>29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f t="shared" si="34"/>
        <v>0</v>
      </c>
      <c r="Z199" s="60" t="s">
        <v>29</v>
      </c>
      <c r="AA199" s="58">
        <v>0</v>
      </c>
      <c r="AB199" s="58">
        <v>0</v>
      </c>
      <c r="AC199" s="58">
        <v>0</v>
      </c>
      <c r="AD199" s="58">
        <v>0</v>
      </c>
      <c r="AE199" s="58">
        <v>0</v>
      </c>
      <c r="AF199" s="58">
        <v>0</v>
      </c>
      <c r="AG199" s="58">
        <f t="shared" si="35"/>
        <v>0</v>
      </c>
      <c r="AH199" s="60" t="s">
        <v>29</v>
      </c>
    </row>
    <row r="200" spans="1:34" s="61" customFormat="1" ht="30.75" hidden="1" customHeight="1" x14ac:dyDescent="0.3">
      <c r="A200" s="57" t="s">
        <v>269</v>
      </c>
      <c r="B200" s="58">
        <v>0</v>
      </c>
      <c r="C200" s="58">
        <v>0</v>
      </c>
      <c r="D200" s="58">
        <v>0</v>
      </c>
      <c r="E200" s="58">
        <v>0</v>
      </c>
      <c r="F200" s="58">
        <v>0</v>
      </c>
      <c r="G200" s="58">
        <v>0</v>
      </c>
      <c r="H200" s="58">
        <v>0</v>
      </c>
      <c r="I200" s="58">
        <f t="shared" si="32"/>
        <v>0</v>
      </c>
      <c r="J200" s="59"/>
      <c r="K200" s="58">
        <v>0</v>
      </c>
      <c r="L200" s="58">
        <v>0</v>
      </c>
      <c r="M200" s="58">
        <v>0</v>
      </c>
      <c r="N200" s="58">
        <v>0</v>
      </c>
      <c r="O200" s="58">
        <v>0</v>
      </c>
      <c r="P200" s="58">
        <v>0</v>
      </c>
      <c r="Q200" s="58">
        <f t="shared" si="33"/>
        <v>0</v>
      </c>
      <c r="R200" s="60" t="s">
        <v>29</v>
      </c>
      <c r="S200" s="58">
        <v>0</v>
      </c>
      <c r="T200" s="58">
        <v>0</v>
      </c>
      <c r="U200" s="58">
        <v>0</v>
      </c>
      <c r="V200" s="58">
        <v>0</v>
      </c>
      <c r="W200" s="58">
        <v>0</v>
      </c>
      <c r="X200" s="58">
        <v>0</v>
      </c>
      <c r="Y200" s="58">
        <f t="shared" si="34"/>
        <v>0</v>
      </c>
      <c r="Z200" s="60" t="s">
        <v>29</v>
      </c>
      <c r="AA200" s="58">
        <v>0</v>
      </c>
      <c r="AB200" s="58">
        <v>0</v>
      </c>
      <c r="AC200" s="58">
        <v>0</v>
      </c>
      <c r="AD200" s="58">
        <v>0</v>
      </c>
      <c r="AE200" s="58">
        <v>0</v>
      </c>
      <c r="AF200" s="58">
        <v>0</v>
      </c>
      <c r="AG200" s="58">
        <f t="shared" si="35"/>
        <v>0</v>
      </c>
      <c r="AH200" s="60" t="s">
        <v>29</v>
      </c>
    </row>
    <row r="201" spans="1:34" s="61" customFormat="1" ht="30.75" hidden="1" customHeight="1" x14ac:dyDescent="0.3">
      <c r="A201" s="57" t="s">
        <v>270</v>
      </c>
      <c r="B201" s="58">
        <v>0</v>
      </c>
      <c r="C201" s="58">
        <v>0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f t="shared" si="32"/>
        <v>0</v>
      </c>
      <c r="J201" s="59"/>
      <c r="K201" s="58">
        <v>0</v>
      </c>
      <c r="L201" s="58">
        <v>0</v>
      </c>
      <c r="M201" s="58">
        <v>0</v>
      </c>
      <c r="N201" s="58">
        <v>0</v>
      </c>
      <c r="O201" s="58">
        <v>0</v>
      </c>
      <c r="P201" s="58">
        <v>0</v>
      </c>
      <c r="Q201" s="58">
        <f t="shared" si="33"/>
        <v>0</v>
      </c>
      <c r="R201" s="60" t="s">
        <v>29</v>
      </c>
      <c r="S201" s="58">
        <v>0</v>
      </c>
      <c r="T201" s="58">
        <v>0</v>
      </c>
      <c r="U201" s="58">
        <v>0</v>
      </c>
      <c r="V201" s="58">
        <v>0</v>
      </c>
      <c r="W201" s="58">
        <v>0</v>
      </c>
      <c r="X201" s="58">
        <v>0</v>
      </c>
      <c r="Y201" s="58">
        <f t="shared" si="34"/>
        <v>0</v>
      </c>
      <c r="Z201" s="60" t="s">
        <v>29</v>
      </c>
      <c r="AA201" s="58">
        <v>0</v>
      </c>
      <c r="AB201" s="58">
        <v>0</v>
      </c>
      <c r="AC201" s="58">
        <v>0</v>
      </c>
      <c r="AD201" s="58">
        <v>0</v>
      </c>
      <c r="AE201" s="58">
        <v>0</v>
      </c>
      <c r="AF201" s="58">
        <v>0</v>
      </c>
      <c r="AG201" s="58">
        <f t="shared" si="35"/>
        <v>0</v>
      </c>
      <c r="AH201" s="60" t="s">
        <v>29</v>
      </c>
    </row>
    <row r="202" spans="1:34" s="66" customFormat="1" x14ac:dyDescent="0.4">
      <c r="A202" s="64">
        <v>5000</v>
      </c>
      <c r="B202" s="65">
        <f t="shared" ref="B202:I202" si="36">SUM(B203:B203)</f>
        <v>694014</v>
      </c>
      <c r="C202" s="65">
        <f t="shared" si="36"/>
        <v>0</v>
      </c>
      <c r="D202" s="65">
        <f t="shared" si="36"/>
        <v>0</v>
      </c>
      <c r="E202" s="65">
        <f t="shared" si="36"/>
        <v>0</v>
      </c>
      <c r="F202" s="65">
        <f t="shared" si="36"/>
        <v>0</v>
      </c>
      <c r="G202" s="65">
        <f t="shared" si="36"/>
        <v>0</v>
      </c>
      <c r="H202" s="65">
        <f t="shared" si="36"/>
        <v>0</v>
      </c>
      <c r="I202" s="65">
        <f t="shared" si="36"/>
        <v>694014</v>
      </c>
      <c r="J202" s="65"/>
      <c r="K202" s="65">
        <f t="shared" ref="K202:Q202" si="37">SUM(K203:K203)</f>
        <v>0</v>
      </c>
      <c r="L202" s="65">
        <f t="shared" si="37"/>
        <v>0</v>
      </c>
      <c r="M202" s="65">
        <f t="shared" si="37"/>
        <v>0</v>
      </c>
      <c r="N202" s="65">
        <f t="shared" si="37"/>
        <v>0</v>
      </c>
      <c r="O202" s="65">
        <f t="shared" si="37"/>
        <v>0</v>
      </c>
      <c r="P202" s="65">
        <f t="shared" si="37"/>
        <v>0</v>
      </c>
      <c r="Q202" s="65">
        <f t="shared" si="37"/>
        <v>694014</v>
      </c>
      <c r="R202" s="65"/>
      <c r="S202" s="65">
        <f t="shared" ref="S202:Y202" si="38">SUM(S203:S203)</f>
        <v>0</v>
      </c>
      <c r="T202" s="65">
        <f t="shared" si="38"/>
        <v>0</v>
      </c>
      <c r="U202" s="65">
        <f t="shared" si="38"/>
        <v>0</v>
      </c>
      <c r="V202" s="65">
        <f t="shared" si="38"/>
        <v>0</v>
      </c>
      <c r="W202" s="65">
        <f t="shared" si="38"/>
        <v>0</v>
      </c>
      <c r="X202" s="65">
        <f t="shared" si="38"/>
        <v>0</v>
      </c>
      <c r="Y202" s="65">
        <f t="shared" si="38"/>
        <v>694014</v>
      </c>
      <c r="Z202" s="65"/>
      <c r="AA202" s="65">
        <f t="shared" ref="AA202:AG202" si="39">SUM(AA203:AA203)</f>
        <v>0</v>
      </c>
      <c r="AB202" s="65">
        <f t="shared" si="39"/>
        <v>0</v>
      </c>
      <c r="AC202" s="65">
        <f t="shared" si="39"/>
        <v>0</v>
      </c>
      <c r="AD202" s="65">
        <f t="shared" si="39"/>
        <v>0</v>
      </c>
      <c r="AE202" s="65">
        <f t="shared" si="39"/>
        <v>0</v>
      </c>
      <c r="AF202" s="65">
        <f t="shared" si="39"/>
        <v>0</v>
      </c>
      <c r="AG202" s="65">
        <f t="shared" si="39"/>
        <v>694014</v>
      </c>
      <c r="AH202" s="65"/>
    </row>
    <row r="203" spans="1:34" s="61" customFormat="1" ht="30.75" customHeight="1" x14ac:dyDescent="0.3">
      <c r="A203" s="67" t="s">
        <v>271</v>
      </c>
      <c r="B203" s="58">
        <v>694014</v>
      </c>
      <c r="C203" s="58">
        <v>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f>+B203+C203+E203+G203-D203-F203-H203</f>
        <v>694014</v>
      </c>
      <c r="J203" s="59" t="s">
        <v>286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f>+I203+K203+M203+O203-L203-N203-P203</f>
        <v>694014</v>
      </c>
      <c r="R203" s="60" t="s">
        <v>286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f>+Q203+S203+U203+W203-T203-V203-X203</f>
        <v>694014</v>
      </c>
      <c r="Z203" s="60" t="s">
        <v>286</v>
      </c>
      <c r="AA203" s="58">
        <v>0</v>
      </c>
      <c r="AB203" s="58">
        <v>0</v>
      </c>
      <c r="AC203" s="58">
        <v>0</v>
      </c>
      <c r="AD203" s="58">
        <v>0</v>
      </c>
      <c r="AE203" s="58">
        <v>0</v>
      </c>
      <c r="AF203" s="58">
        <v>0</v>
      </c>
      <c r="AG203" s="58">
        <f>+Y203+AA203+AC203+AE203-AB203-AD203-AF203</f>
        <v>694014</v>
      </c>
      <c r="AH203" s="60" t="s">
        <v>29</v>
      </c>
    </row>
    <row r="204" spans="1:34" x14ac:dyDescent="0.4">
      <c r="A204" s="21" t="s">
        <v>10</v>
      </c>
      <c r="B204" s="22">
        <f t="shared" ref="B204:I204" si="40">+B11+B84+B202</f>
        <v>8391455</v>
      </c>
      <c r="C204" s="22">
        <f t="shared" si="40"/>
        <v>0</v>
      </c>
      <c r="D204" s="22">
        <f t="shared" si="40"/>
        <v>0</v>
      </c>
      <c r="E204" s="22">
        <f t="shared" si="40"/>
        <v>51809.760000000002</v>
      </c>
      <c r="F204" s="22">
        <f t="shared" si="40"/>
        <v>567633.76</v>
      </c>
      <c r="G204" s="22">
        <f t="shared" si="40"/>
        <v>972642.24</v>
      </c>
      <c r="H204" s="22">
        <f t="shared" si="40"/>
        <v>972642.24</v>
      </c>
      <c r="I204" s="22">
        <f t="shared" si="40"/>
        <v>7875631</v>
      </c>
      <c r="J204" s="22"/>
      <c r="K204" s="22">
        <f t="shared" ref="K204:Q204" si="41">+K11+K84+K202</f>
        <v>0</v>
      </c>
      <c r="L204" s="22">
        <f t="shared" si="41"/>
        <v>0</v>
      </c>
      <c r="M204" s="22">
        <f t="shared" si="41"/>
        <v>14271.739999999998</v>
      </c>
      <c r="N204" s="22">
        <f t="shared" si="41"/>
        <v>22711.64</v>
      </c>
      <c r="O204" s="22">
        <f t="shared" si="41"/>
        <v>773826.83</v>
      </c>
      <c r="P204" s="22">
        <f t="shared" si="41"/>
        <v>773826.83</v>
      </c>
      <c r="Q204" s="22">
        <f t="shared" si="41"/>
        <v>7867191.1000000006</v>
      </c>
      <c r="R204" s="22"/>
      <c r="S204" s="22">
        <f t="shared" ref="S204:Y204" si="42">+S11+S84+S202</f>
        <v>0</v>
      </c>
      <c r="T204" s="22">
        <f t="shared" si="42"/>
        <v>0</v>
      </c>
      <c r="U204" s="22">
        <f t="shared" si="42"/>
        <v>0</v>
      </c>
      <c r="V204" s="22">
        <f t="shared" si="42"/>
        <v>0</v>
      </c>
      <c r="W204" s="22">
        <f t="shared" si="42"/>
        <v>1081916.83</v>
      </c>
      <c r="X204" s="22">
        <f t="shared" si="42"/>
        <v>1081916.83</v>
      </c>
      <c r="Y204" s="22">
        <f t="shared" si="42"/>
        <v>7867191.1000000006</v>
      </c>
      <c r="Z204" s="22"/>
      <c r="AA204" s="22">
        <f t="shared" ref="AA204:AG204" si="43">+AA11+AA84+AA202</f>
        <v>0</v>
      </c>
      <c r="AB204" s="22">
        <f t="shared" si="43"/>
        <v>0</v>
      </c>
      <c r="AC204" s="22">
        <f t="shared" si="43"/>
        <v>0</v>
      </c>
      <c r="AD204" s="22">
        <f t="shared" si="43"/>
        <v>0</v>
      </c>
      <c r="AE204" s="22">
        <f t="shared" si="43"/>
        <v>0</v>
      </c>
      <c r="AF204" s="22">
        <f t="shared" si="43"/>
        <v>0</v>
      </c>
      <c r="AG204" s="22">
        <f t="shared" si="43"/>
        <v>7858852.2300000004</v>
      </c>
      <c r="AH204" s="22"/>
    </row>
    <row r="206" spans="1:34" x14ac:dyDescent="0.4">
      <c r="A206" s="10" t="s">
        <v>45</v>
      </c>
      <c r="B206" s="10"/>
      <c r="C206" s="10"/>
      <c r="D206" s="10"/>
      <c r="E206" s="10"/>
      <c r="F206" s="10"/>
      <c r="G206" s="10"/>
      <c r="H206" s="10"/>
    </row>
    <row r="207" spans="1:34" x14ac:dyDescent="0.4">
      <c r="A207" s="10"/>
      <c r="B207" s="10"/>
      <c r="C207" s="10"/>
      <c r="D207" s="10"/>
      <c r="E207" s="10"/>
      <c r="F207" s="10"/>
      <c r="G207" s="10"/>
      <c r="H207" s="10"/>
    </row>
    <row r="208" spans="1:34" x14ac:dyDescent="0.4">
      <c r="A208" s="5"/>
      <c r="C208" s="5"/>
      <c r="D208" s="5"/>
      <c r="E208" s="5"/>
      <c r="F208" s="5"/>
      <c r="G208" s="5"/>
      <c r="H208" s="5"/>
    </row>
    <row r="209" spans="1:34" x14ac:dyDescent="0.4">
      <c r="A209" s="5"/>
      <c r="C209" s="5"/>
      <c r="D209" s="5"/>
      <c r="E209" s="5"/>
      <c r="F209" s="5"/>
      <c r="G209" s="5"/>
      <c r="H209" s="5"/>
    </row>
    <row r="210" spans="1:34" x14ac:dyDescent="0.4">
      <c r="A210" s="5"/>
      <c r="C210" s="5"/>
      <c r="D210" s="5"/>
      <c r="E210" s="5"/>
      <c r="F210" s="5"/>
      <c r="G210" s="5"/>
      <c r="H210" s="5"/>
    </row>
    <row r="211" spans="1:34" x14ac:dyDescent="0.4">
      <c r="A211" s="5"/>
      <c r="C211" s="5"/>
      <c r="D211" s="5"/>
      <c r="E211" s="5"/>
      <c r="F211" s="5"/>
      <c r="G211" s="5"/>
      <c r="H211" s="5"/>
    </row>
    <row r="212" spans="1:34" x14ac:dyDescent="0.4">
      <c r="A212" s="5"/>
      <c r="C212" s="5"/>
      <c r="D212" s="5"/>
      <c r="E212" s="5"/>
      <c r="F212" s="5"/>
      <c r="G212" s="5"/>
      <c r="H212" s="5"/>
    </row>
    <row r="213" spans="1:34" x14ac:dyDescent="0.4">
      <c r="A213" s="5"/>
      <c r="C213" s="5"/>
      <c r="D213" s="5"/>
      <c r="E213" s="5"/>
      <c r="F213" s="5"/>
      <c r="G213" s="5"/>
      <c r="H213" s="5"/>
    </row>
    <row r="214" spans="1:34" x14ac:dyDescent="0.4">
      <c r="A214" s="5"/>
      <c r="C214" s="5"/>
      <c r="D214" s="5"/>
      <c r="E214" s="5"/>
      <c r="F214" s="5"/>
      <c r="G214" s="5"/>
      <c r="H214" s="5"/>
    </row>
    <row r="215" spans="1:34" x14ac:dyDescent="0.4">
      <c r="A215" s="5"/>
      <c r="C215" s="5"/>
      <c r="D215" s="5"/>
      <c r="E215" s="5"/>
      <c r="F215" s="5"/>
      <c r="G215" s="5"/>
      <c r="H215" s="5"/>
    </row>
    <row r="216" spans="1:34" hidden="1" x14ac:dyDescent="0.4">
      <c r="A216" s="5"/>
      <c r="C216" s="5"/>
      <c r="D216" s="5"/>
      <c r="E216" s="5"/>
      <c r="F216" s="5"/>
      <c r="G216" s="5"/>
      <c r="H216" s="5"/>
    </row>
    <row r="217" spans="1:34" hidden="1" x14ac:dyDescent="0.4">
      <c r="A217" s="9" t="s">
        <v>4</v>
      </c>
      <c r="C217" s="5"/>
      <c r="D217" s="5"/>
      <c r="E217" s="5"/>
      <c r="F217" s="5"/>
      <c r="G217" s="5"/>
      <c r="H217" s="5"/>
      <c r="K217" s="9" t="s">
        <v>4</v>
      </c>
      <c r="M217" s="5"/>
      <c r="N217" s="5"/>
      <c r="O217" s="5"/>
      <c r="P217" s="5"/>
      <c r="Q217" s="5"/>
      <c r="R217" s="5"/>
      <c r="S217" s="9" t="s">
        <v>4</v>
      </c>
      <c r="U217" s="5"/>
      <c r="V217" s="5"/>
      <c r="W217" s="5"/>
      <c r="X217" s="5"/>
      <c r="Y217" s="5"/>
      <c r="Z217" s="5"/>
      <c r="AA217" s="9" t="s">
        <v>4</v>
      </c>
      <c r="AC217" s="5"/>
      <c r="AD217" s="5"/>
      <c r="AE217" s="5"/>
      <c r="AF217" s="5"/>
      <c r="AG217" s="5"/>
      <c r="AH217" s="5"/>
    </row>
    <row r="218" spans="1:34" s="12" customFormat="1" ht="31.5" hidden="1" customHeight="1" x14ac:dyDescent="0.4">
      <c r="A218" s="85" t="s">
        <v>38</v>
      </c>
      <c r="B218" s="85"/>
      <c r="C218" s="85"/>
      <c r="D218" s="85"/>
      <c r="E218" s="85"/>
      <c r="F218" s="85"/>
      <c r="G218" s="85"/>
      <c r="H218" s="85"/>
      <c r="I218" s="85"/>
      <c r="J218" s="85"/>
      <c r="K218" s="85" t="s">
        <v>38</v>
      </c>
      <c r="L218" s="85"/>
      <c r="M218" s="85"/>
      <c r="N218" s="85"/>
      <c r="O218" s="85"/>
      <c r="P218" s="85"/>
      <c r="Q218" s="85"/>
      <c r="R218" s="85"/>
      <c r="S218" s="85" t="s">
        <v>38</v>
      </c>
      <c r="T218" s="85"/>
      <c r="U218" s="85"/>
      <c r="V218" s="85"/>
      <c r="W218" s="85"/>
      <c r="X218" s="85"/>
      <c r="Y218" s="85"/>
      <c r="Z218" s="85"/>
      <c r="AA218" s="85" t="s">
        <v>38</v>
      </c>
      <c r="AB218" s="85"/>
      <c r="AC218" s="85"/>
      <c r="AD218" s="85"/>
      <c r="AE218" s="85"/>
      <c r="AF218" s="85"/>
      <c r="AG218" s="85"/>
      <c r="AH218" s="85"/>
    </row>
    <row r="219" spans="1:34" s="12" customFormat="1" ht="16.2" hidden="1" x14ac:dyDescent="0.4">
      <c r="A219" s="46" t="s">
        <v>39</v>
      </c>
      <c r="B219" s="46"/>
      <c r="C219" s="46"/>
      <c r="D219" s="46"/>
      <c r="E219" s="46"/>
      <c r="F219" s="46"/>
      <c r="G219" s="46"/>
      <c r="H219" s="46"/>
      <c r="I219" s="46"/>
      <c r="K219" s="46" t="s">
        <v>39</v>
      </c>
      <c r="L219" s="46"/>
      <c r="M219" s="46"/>
      <c r="N219" s="46"/>
      <c r="O219" s="46"/>
      <c r="P219" s="46"/>
      <c r="Q219" s="46"/>
      <c r="R219" s="46"/>
      <c r="S219" s="46" t="s">
        <v>39</v>
      </c>
      <c r="T219" s="46"/>
      <c r="U219" s="46"/>
      <c r="V219" s="46"/>
      <c r="W219" s="46"/>
      <c r="X219" s="46"/>
      <c r="Y219" s="46"/>
      <c r="Z219" s="46"/>
      <c r="AA219" s="46" t="s">
        <v>39</v>
      </c>
      <c r="AB219" s="46"/>
      <c r="AC219" s="46"/>
      <c r="AD219" s="46"/>
      <c r="AE219" s="46"/>
      <c r="AF219" s="46"/>
      <c r="AG219" s="46"/>
      <c r="AH219" s="46"/>
    </row>
    <row r="220" spans="1:34" s="12" customFormat="1" ht="16.2" hidden="1" x14ac:dyDescent="0.4">
      <c r="A220" s="46" t="s">
        <v>40</v>
      </c>
      <c r="K220" s="46" t="s">
        <v>40</v>
      </c>
      <c r="S220" s="46" t="s">
        <v>40</v>
      </c>
      <c r="AA220" s="46" t="s">
        <v>40</v>
      </c>
    </row>
    <row r="221" spans="1:34" s="12" customFormat="1" ht="30" hidden="1" customHeight="1" x14ac:dyDescent="0.4">
      <c r="A221" s="86" t="s">
        <v>41</v>
      </c>
      <c r="B221" s="86"/>
      <c r="C221" s="86"/>
      <c r="D221" s="86"/>
      <c r="E221" s="86"/>
      <c r="F221" s="86"/>
      <c r="G221" s="86"/>
      <c r="H221" s="86"/>
      <c r="K221" s="86" t="s">
        <v>41</v>
      </c>
      <c r="L221" s="86"/>
      <c r="M221" s="86"/>
      <c r="N221" s="86"/>
      <c r="O221" s="86"/>
      <c r="P221" s="86"/>
      <c r="Q221" s="86"/>
      <c r="R221" s="86"/>
      <c r="S221" s="86" t="s">
        <v>41</v>
      </c>
      <c r="T221" s="86"/>
      <c r="U221" s="86"/>
      <c r="V221" s="86"/>
      <c r="W221" s="86"/>
      <c r="X221" s="86"/>
      <c r="Y221" s="86"/>
      <c r="Z221" s="86"/>
      <c r="AA221" s="86" t="s">
        <v>41</v>
      </c>
      <c r="AB221" s="86"/>
      <c r="AC221" s="86"/>
      <c r="AD221" s="86"/>
      <c r="AE221" s="86"/>
      <c r="AF221" s="86"/>
      <c r="AG221" s="86"/>
      <c r="AH221" s="86"/>
    </row>
    <row r="222" spans="1:34" s="11" customFormat="1" ht="16.2" hidden="1" x14ac:dyDescent="0.3">
      <c r="A222" s="11" t="s">
        <v>44</v>
      </c>
      <c r="J222" s="48"/>
      <c r="K222" s="11" t="s">
        <v>44</v>
      </c>
      <c r="S222" s="11" t="s">
        <v>44</v>
      </c>
      <c r="AA222" s="11" t="s">
        <v>44</v>
      </c>
    </row>
  </sheetData>
  <mergeCells count="42">
    <mergeCell ref="A221:H221"/>
    <mergeCell ref="K221:R221"/>
    <mergeCell ref="S218:Z218"/>
    <mergeCell ref="S221:Z221"/>
    <mergeCell ref="AA218:AH218"/>
    <mergeCell ref="AA221:AH221"/>
    <mergeCell ref="AA1:AH1"/>
    <mergeCell ref="AA2:AH2"/>
    <mergeCell ref="AA4:AH4"/>
    <mergeCell ref="AA6:AH6"/>
    <mergeCell ref="A218:J218"/>
    <mergeCell ref="K218:R218"/>
    <mergeCell ref="AA5:AH5"/>
    <mergeCell ref="M9:N9"/>
    <mergeCell ref="O9:P9"/>
    <mergeCell ref="R9:R10"/>
    <mergeCell ref="K9:L9"/>
    <mergeCell ref="C9:D9"/>
    <mergeCell ref="E9:F9"/>
    <mergeCell ref="G9:H9"/>
    <mergeCell ref="B9:B10"/>
    <mergeCell ref="A1:Z1"/>
    <mergeCell ref="A2:Z2"/>
    <mergeCell ref="A4:Z4"/>
    <mergeCell ref="A5:Z5"/>
    <mergeCell ref="A6:Z6"/>
    <mergeCell ref="AA8:AH8"/>
    <mergeCell ref="K8:R8"/>
    <mergeCell ref="A8:A10"/>
    <mergeCell ref="J9:J10"/>
    <mergeCell ref="C8:J8"/>
    <mergeCell ref="A3:Z3"/>
    <mergeCell ref="A7:Z7"/>
    <mergeCell ref="AA9:AB9"/>
    <mergeCell ref="AC9:AD9"/>
    <mergeCell ref="AE9:AF9"/>
    <mergeCell ref="AH9:AH10"/>
    <mergeCell ref="S8:Z8"/>
    <mergeCell ref="S9:T9"/>
    <mergeCell ref="U9:V9"/>
    <mergeCell ref="W9:X9"/>
    <mergeCell ref="Z9:Z10"/>
  </mergeCells>
  <printOptions horizontalCentered="1"/>
  <pageMargins left="0.7" right="0.7" top="0.75" bottom="0.75" header="0.3" footer="0.3"/>
  <pageSetup scale="59" fitToHeight="0" orientation="landscape" r:id="rId1"/>
  <colBreaks count="3" manualBreakCount="3">
    <brk id="10" max="213" man="1"/>
    <brk id="18" max="213" man="1"/>
    <brk id="26" max="2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39"/>
  <sheetViews>
    <sheetView view="pageBreakPreview" zoomScale="88" zoomScaleNormal="100" zoomScaleSheetLayoutView="88" workbookViewId="0">
      <selection activeCell="E9" sqref="E9:E10"/>
    </sheetView>
  </sheetViews>
  <sheetFormatPr baseColWidth="10" defaultColWidth="11.44140625" defaultRowHeight="16.8" x14ac:dyDescent="0.4"/>
  <cols>
    <col min="1" max="1" width="15.109375" style="2" customWidth="1"/>
    <col min="2" max="4" width="22.44140625" style="2" customWidth="1"/>
    <col min="5" max="5" width="22.5546875" style="2" customWidth="1"/>
    <col min="6" max="6" width="21.88671875" style="2" customWidth="1"/>
    <col min="7" max="7" width="22.33203125" style="2" customWidth="1"/>
    <col min="8" max="31" width="12.6640625" style="2" hidden="1" customWidth="1"/>
    <col min="32" max="43" width="12.6640625" style="2" customWidth="1"/>
    <col min="44" max="16384" width="11.44140625" style="2"/>
  </cols>
  <sheetData>
    <row r="1" spans="1:43" ht="18.75" customHeight="1" x14ac:dyDescent="0.4">
      <c r="A1" s="81" t="s">
        <v>281</v>
      </c>
      <c r="B1" s="81"/>
      <c r="C1" s="81"/>
      <c r="D1" s="81"/>
      <c r="E1" s="81"/>
      <c r="F1" s="81"/>
      <c r="G1" s="81"/>
      <c r="H1" s="81" t="s">
        <v>281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 t="s">
        <v>281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 t="s">
        <v>281</v>
      </c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</row>
    <row r="2" spans="1:43" ht="18" customHeight="1" x14ac:dyDescent="0.4">
      <c r="A2" s="81" t="s">
        <v>289</v>
      </c>
      <c r="B2" s="81"/>
      <c r="C2" s="81"/>
      <c r="D2" s="81"/>
      <c r="E2" s="81"/>
      <c r="F2" s="81"/>
      <c r="G2" s="81"/>
      <c r="H2" s="81" t="s">
        <v>282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 t="s">
        <v>288</v>
      </c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 t="s">
        <v>289</v>
      </c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</row>
    <row r="3" spans="1:43" ht="18" customHeight="1" x14ac:dyDescent="0.4">
      <c r="A3" s="107" t="s">
        <v>290</v>
      </c>
      <c r="B3" s="107"/>
      <c r="C3" s="107"/>
      <c r="D3" s="107"/>
      <c r="E3" s="107"/>
      <c r="F3" s="107"/>
      <c r="G3" s="107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107" t="s">
        <v>290</v>
      </c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</row>
    <row r="4" spans="1:43" ht="21.75" customHeight="1" x14ac:dyDescent="0.4">
      <c r="A4" s="81" t="s">
        <v>73</v>
      </c>
      <c r="B4" s="81"/>
      <c r="C4" s="81"/>
      <c r="D4" s="81"/>
      <c r="E4" s="81"/>
      <c r="F4" s="81"/>
      <c r="G4" s="81"/>
      <c r="H4" s="81" t="s">
        <v>73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 t="s">
        <v>73</v>
      </c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 t="s">
        <v>73</v>
      </c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</row>
    <row r="5" spans="1:43" ht="18" customHeight="1" x14ac:dyDescent="0.4">
      <c r="A5" s="81" t="s">
        <v>284</v>
      </c>
      <c r="B5" s="81"/>
      <c r="C5" s="81"/>
      <c r="D5" s="81"/>
      <c r="E5" s="81"/>
      <c r="F5" s="81"/>
      <c r="G5" s="81"/>
      <c r="H5" s="81" t="s">
        <v>284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 t="s">
        <v>284</v>
      </c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 t="s">
        <v>284</v>
      </c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</row>
    <row r="6" spans="1:43" ht="18" customHeight="1" x14ac:dyDescent="0.4">
      <c r="A6" s="81" t="s">
        <v>78</v>
      </c>
      <c r="B6" s="81"/>
      <c r="C6" s="81"/>
      <c r="D6" s="81"/>
      <c r="E6" s="81"/>
      <c r="F6" s="81"/>
      <c r="G6" s="81"/>
      <c r="H6" s="81" t="s">
        <v>78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 t="s">
        <v>78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 t="s">
        <v>78</v>
      </c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</row>
    <row r="7" spans="1:43" x14ac:dyDescent="0.4">
      <c r="A7" s="105" t="s">
        <v>299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AF7" s="103" t="s">
        <v>299</v>
      </c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</row>
    <row r="8" spans="1:43" ht="48.75" customHeight="1" x14ac:dyDescent="0.4">
      <c r="A8" s="76" t="s">
        <v>64</v>
      </c>
      <c r="B8" s="76" t="s">
        <v>54</v>
      </c>
      <c r="C8" s="16" t="s">
        <v>0</v>
      </c>
      <c r="D8" s="13" t="s">
        <v>65</v>
      </c>
      <c r="E8" s="13" t="s">
        <v>66</v>
      </c>
      <c r="F8" s="13" t="s">
        <v>67</v>
      </c>
      <c r="G8" s="13" t="s">
        <v>68</v>
      </c>
      <c r="H8" s="80" t="s">
        <v>11</v>
      </c>
      <c r="I8" s="80" t="s">
        <v>12</v>
      </c>
      <c r="J8" s="80" t="s">
        <v>13</v>
      </c>
      <c r="K8" s="80" t="s">
        <v>14</v>
      </c>
      <c r="L8" s="80" t="s">
        <v>15</v>
      </c>
      <c r="M8" s="80" t="s">
        <v>16</v>
      </c>
      <c r="N8" s="80" t="s">
        <v>17</v>
      </c>
      <c r="O8" s="80" t="s">
        <v>18</v>
      </c>
      <c r="P8" s="80" t="s">
        <v>19</v>
      </c>
      <c r="Q8" s="80" t="s">
        <v>20</v>
      </c>
      <c r="R8" s="80" t="s">
        <v>21</v>
      </c>
      <c r="S8" s="80" t="s">
        <v>22</v>
      </c>
      <c r="T8" s="80" t="s">
        <v>11</v>
      </c>
      <c r="U8" s="80" t="s">
        <v>12</v>
      </c>
      <c r="V8" s="80" t="s">
        <v>13</v>
      </c>
      <c r="W8" s="80" t="s">
        <v>14</v>
      </c>
      <c r="X8" s="80" t="s">
        <v>15</v>
      </c>
      <c r="Y8" s="80" t="s">
        <v>16</v>
      </c>
      <c r="Z8" s="80" t="s">
        <v>17</v>
      </c>
      <c r="AA8" s="80" t="s">
        <v>18</v>
      </c>
      <c r="AB8" s="80" t="s">
        <v>19</v>
      </c>
      <c r="AC8" s="80" t="s">
        <v>20</v>
      </c>
      <c r="AD8" s="80" t="s">
        <v>21</v>
      </c>
      <c r="AE8" s="80" t="s">
        <v>22</v>
      </c>
      <c r="AF8" s="80" t="s">
        <v>11</v>
      </c>
      <c r="AG8" s="80" t="s">
        <v>12</v>
      </c>
      <c r="AH8" s="80" t="s">
        <v>13</v>
      </c>
      <c r="AI8" s="80" t="s">
        <v>14</v>
      </c>
      <c r="AJ8" s="80" t="s">
        <v>15</v>
      </c>
      <c r="AK8" s="80" t="s">
        <v>16</v>
      </c>
      <c r="AL8" s="80" t="s">
        <v>17</v>
      </c>
      <c r="AM8" s="80" t="s">
        <v>18</v>
      </c>
      <c r="AN8" s="80" t="s">
        <v>19</v>
      </c>
      <c r="AO8" s="80" t="s">
        <v>20</v>
      </c>
      <c r="AP8" s="80" t="s">
        <v>21</v>
      </c>
      <c r="AQ8" s="80" t="s">
        <v>22</v>
      </c>
    </row>
    <row r="9" spans="1:43" ht="26.25" customHeight="1" x14ac:dyDescent="0.4">
      <c r="A9" s="76"/>
      <c r="B9" s="76"/>
      <c r="C9" s="79" t="s">
        <v>293</v>
      </c>
      <c r="D9" s="79" t="s">
        <v>294</v>
      </c>
      <c r="E9" s="79" t="s">
        <v>296</v>
      </c>
      <c r="F9" s="79" t="s">
        <v>295</v>
      </c>
      <c r="G9" s="79" t="s">
        <v>32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</row>
    <row r="10" spans="1:43" ht="30.75" customHeight="1" x14ac:dyDescent="0.4">
      <c r="A10" s="76" t="s">
        <v>23</v>
      </c>
      <c r="B10" s="76" t="s">
        <v>23</v>
      </c>
      <c r="C10" s="79"/>
      <c r="D10" s="79"/>
      <c r="E10" s="79"/>
      <c r="F10" s="79"/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</row>
    <row r="11" spans="1:43" x14ac:dyDescent="0.4">
      <c r="A11" s="26">
        <v>2000</v>
      </c>
      <c r="B11" s="15" t="s">
        <v>55</v>
      </c>
      <c r="C11" s="6">
        <f t="shared" ref="C11:S11" si="0">SUM(C12:C14)</f>
        <v>1933520</v>
      </c>
      <c r="D11" s="6">
        <f t="shared" si="0"/>
        <v>1692586.24</v>
      </c>
      <c r="E11" s="6">
        <f t="shared" si="0"/>
        <v>1692586.24</v>
      </c>
      <c r="F11" s="6">
        <f t="shared" si="0"/>
        <v>1692586.24</v>
      </c>
      <c r="G11" s="6">
        <f t="shared" si="0"/>
        <v>0</v>
      </c>
      <c r="H11" s="6">
        <f t="shared" si="0"/>
        <v>54992</v>
      </c>
      <c r="I11" s="6">
        <f t="shared" si="0"/>
        <v>70992</v>
      </c>
      <c r="J11" s="6">
        <f t="shared" si="0"/>
        <v>277784</v>
      </c>
      <c r="K11" s="6">
        <f t="shared" si="0"/>
        <v>54992</v>
      </c>
      <c r="L11" s="6">
        <f t="shared" si="0"/>
        <v>342706</v>
      </c>
      <c r="M11" s="6">
        <f t="shared" si="0"/>
        <v>50992</v>
      </c>
      <c r="N11" s="6">
        <f t="shared" si="0"/>
        <v>96742</v>
      </c>
      <c r="O11" s="6">
        <f t="shared" si="0"/>
        <v>489974.24</v>
      </c>
      <c r="P11" s="6">
        <f t="shared" si="0"/>
        <v>66992</v>
      </c>
      <c r="Q11" s="6">
        <f t="shared" si="0"/>
        <v>66992</v>
      </c>
      <c r="R11" s="6">
        <f t="shared" si="0"/>
        <v>62992</v>
      </c>
      <c r="S11" s="6">
        <f t="shared" si="0"/>
        <v>56436</v>
      </c>
      <c r="T11" s="6">
        <f t="shared" ref="T11:AE11" si="1">SUM(T12:T14)</f>
        <v>24111</v>
      </c>
      <c r="U11" s="6">
        <f t="shared" si="1"/>
        <v>45093.630000000005</v>
      </c>
      <c r="V11" s="6">
        <f t="shared" si="1"/>
        <v>67386.28</v>
      </c>
      <c r="W11" s="6">
        <f t="shared" si="1"/>
        <v>69106</v>
      </c>
      <c r="X11" s="6">
        <f t="shared" si="1"/>
        <v>565683.65</v>
      </c>
      <c r="Y11" s="6">
        <f t="shared" si="1"/>
        <v>81077.440000000002</v>
      </c>
      <c r="Z11" s="6">
        <f t="shared" si="1"/>
        <v>96742</v>
      </c>
      <c r="AA11" s="6">
        <f t="shared" si="1"/>
        <v>489974.24</v>
      </c>
      <c r="AB11" s="6">
        <f t="shared" si="1"/>
        <v>66992</v>
      </c>
      <c r="AC11" s="6">
        <f t="shared" si="1"/>
        <v>66992</v>
      </c>
      <c r="AD11" s="6">
        <f t="shared" si="1"/>
        <v>62992</v>
      </c>
      <c r="AE11" s="6">
        <f t="shared" si="1"/>
        <v>56436</v>
      </c>
      <c r="AF11" s="6">
        <f t="shared" ref="AF11:AQ11" si="2">SUM(AF12:AF14)</f>
        <v>24111</v>
      </c>
      <c r="AG11" s="6">
        <f t="shared" si="2"/>
        <v>45093.63</v>
      </c>
      <c r="AH11" s="6">
        <f t="shared" si="2"/>
        <v>67386.28</v>
      </c>
      <c r="AI11" s="6">
        <f t="shared" si="2"/>
        <v>54170.73</v>
      </c>
      <c r="AJ11" s="6">
        <f t="shared" si="2"/>
        <v>216156.71</v>
      </c>
      <c r="AK11" s="6">
        <f t="shared" si="2"/>
        <v>51175.700000000004</v>
      </c>
      <c r="AL11" s="6">
        <f t="shared" si="2"/>
        <v>143116.78</v>
      </c>
      <c r="AM11" s="6">
        <f t="shared" si="2"/>
        <v>704189.24</v>
      </c>
      <c r="AN11" s="6">
        <f t="shared" si="2"/>
        <v>200766.16999999998</v>
      </c>
      <c r="AO11" s="6">
        <f t="shared" si="2"/>
        <v>66992</v>
      </c>
      <c r="AP11" s="6">
        <f t="shared" si="2"/>
        <v>62992</v>
      </c>
      <c r="AQ11" s="6">
        <f t="shared" si="2"/>
        <v>56436</v>
      </c>
    </row>
    <row r="12" spans="1:43" x14ac:dyDescent="0.4">
      <c r="A12" s="25"/>
      <c r="B12" s="18" t="s">
        <v>7</v>
      </c>
      <c r="C12" s="6">
        <v>1571631</v>
      </c>
      <c r="D12" s="6">
        <f>SUM(H12:S12)</f>
        <v>1346697.24</v>
      </c>
      <c r="E12" s="6">
        <f>SUM(T12:AE12)</f>
        <v>1346697.24</v>
      </c>
      <c r="F12" s="6">
        <f>SUM(AF12:AQ12)</f>
        <v>1346697.24</v>
      </c>
      <c r="G12" s="6">
        <v>0</v>
      </c>
      <c r="H12" s="6">
        <v>50000</v>
      </c>
      <c r="I12" s="6">
        <v>61000</v>
      </c>
      <c r="J12" s="6">
        <v>196685</v>
      </c>
      <c r="K12" s="6">
        <v>50000</v>
      </c>
      <c r="L12" s="6">
        <v>187530</v>
      </c>
      <c r="M12" s="6">
        <v>41000</v>
      </c>
      <c r="N12" s="6">
        <v>42000</v>
      </c>
      <c r="O12" s="6">
        <v>484982.24</v>
      </c>
      <c r="P12" s="6">
        <v>62000</v>
      </c>
      <c r="Q12" s="6">
        <v>62000</v>
      </c>
      <c r="R12" s="6">
        <v>58000</v>
      </c>
      <c r="S12" s="6">
        <v>51500</v>
      </c>
      <c r="T12" s="6">
        <v>24111</v>
      </c>
      <c r="U12" s="6">
        <v>40121.630000000005</v>
      </c>
      <c r="V12" s="6">
        <v>34524.720000000001</v>
      </c>
      <c r="W12" s="6">
        <v>50000</v>
      </c>
      <c r="X12" s="6">
        <v>396457.65</v>
      </c>
      <c r="Y12" s="6">
        <v>41000</v>
      </c>
      <c r="Z12" s="6">
        <v>42000</v>
      </c>
      <c r="AA12" s="6">
        <v>484982.24</v>
      </c>
      <c r="AB12" s="6">
        <v>62000</v>
      </c>
      <c r="AC12" s="6">
        <v>62000</v>
      </c>
      <c r="AD12" s="6">
        <v>58000</v>
      </c>
      <c r="AE12" s="6">
        <v>51500</v>
      </c>
      <c r="AF12" s="6">
        <v>24111</v>
      </c>
      <c r="AG12" s="6">
        <v>40121.629999999997</v>
      </c>
      <c r="AH12" s="6">
        <v>34524.720000000001</v>
      </c>
      <c r="AI12" s="6">
        <v>40300.720000000001</v>
      </c>
      <c r="AJ12" s="6">
        <v>46095.78</v>
      </c>
      <c r="AK12" s="6">
        <v>38825.910000000003</v>
      </c>
      <c r="AL12" s="6">
        <v>88374.78</v>
      </c>
      <c r="AM12" s="6">
        <v>699197.24</v>
      </c>
      <c r="AN12" s="6">
        <v>163645.46</v>
      </c>
      <c r="AO12" s="6">
        <v>62000</v>
      </c>
      <c r="AP12" s="6">
        <v>58000</v>
      </c>
      <c r="AQ12" s="6">
        <v>51500</v>
      </c>
    </row>
    <row r="13" spans="1:43" ht="32.4" x14ac:dyDescent="0.4">
      <c r="A13" s="27"/>
      <c r="B13" s="20" t="s">
        <v>8</v>
      </c>
      <c r="C13" s="6">
        <v>0</v>
      </c>
      <c r="D13" s="6">
        <f>SUM(H13:S13)</f>
        <v>0</v>
      </c>
      <c r="E13" s="6">
        <f>SUM(T13:AE13)</f>
        <v>0</v>
      </c>
      <c r="F13" s="6">
        <f>SUM(AF13:AQ13)</f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</row>
    <row r="14" spans="1:43" x14ac:dyDescent="0.4">
      <c r="A14" s="28"/>
      <c r="B14" s="20" t="s">
        <v>9</v>
      </c>
      <c r="C14" s="6">
        <v>361889</v>
      </c>
      <c r="D14" s="6">
        <f>SUM(H14:S14)</f>
        <v>345889</v>
      </c>
      <c r="E14" s="6">
        <f>SUM(T14:AE14)</f>
        <v>345889</v>
      </c>
      <c r="F14" s="6">
        <f>SUM(AF14:AQ14)</f>
        <v>345889.00000000006</v>
      </c>
      <c r="G14" s="6">
        <v>0</v>
      </c>
      <c r="H14" s="6">
        <v>4992</v>
      </c>
      <c r="I14" s="6">
        <v>9992</v>
      </c>
      <c r="J14" s="6">
        <v>81099</v>
      </c>
      <c r="K14" s="6">
        <v>4992</v>
      </c>
      <c r="L14" s="6">
        <v>155176</v>
      </c>
      <c r="M14" s="6">
        <v>9992</v>
      </c>
      <c r="N14" s="6">
        <v>54742</v>
      </c>
      <c r="O14" s="6">
        <v>4992</v>
      </c>
      <c r="P14" s="6">
        <v>4992</v>
      </c>
      <c r="Q14" s="6">
        <v>4992</v>
      </c>
      <c r="R14" s="6">
        <v>4992</v>
      </c>
      <c r="S14" s="6">
        <v>4936</v>
      </c>
      <c r="T14" s="6">
        <v>0</v>
      </c>
      <c r="U14" s="6">
        <v>4972</v>
      </c>
      <c r="V14" s="6">
        <v>32861.56</v>
      </c>
      <c r="W14" s="6">
        <v>19106</v>
      </c>
      <c r="X14" s="6">
        <v>169226</v>
      </c>
      <c r="Y14" s="6">
        <v>40077.440000000002</v>
      </c>
      <c r="Z14" s="6">
        <v>54742</v>
      </c>
      <c r="AA14" s="6">
        <v>4992</v>
      </c>
      <c r="AB14" s="6">
        <v>4992</v>
      </c>
      <c r="AC14" s="6">
        <v>4992</v>
      </c>
      <c r="AD14" s="6">
        <v>4992</v>
      </c>
      <c r="AE14" s="6">
        <v>4936</v>
      </c>
      <c r="AF14" s="6">
        <v>0</v>
      </c>
      <c r="AG14" s="6">
        <v>4972</v>
      </c>
      <c r="AH14" s="6">
        <v>32861.56</v>
      </c>
      <c r="AI14" s="6">
        <v>13870.01</v>
      </c>
      <c r="AJ14" s="6">
        <v>170060.93</v>
      </c>
      <c r="AK14" s="6">
        <v>12349.79</v>
      </c>
      <c r="AL14" s="6">
        <v>54742</v>
      </c>
      <c r="AM14" s="6">
        <v>4992</v>
      </c>
      <c r="AN14" s="6">
        <v>37120.71</v>
      </c>
      <c r="AO14" s="6">
        <v>4992</v>
      </c>
      <c r="AP14" s="6">
        <v>4992</v>
      </c>
      <c r="AQ14" s="6">
        <v>4936</v>
      </c>
    </row>
    <row r="15" spans="1:43" x14ac:dyDescent="0.4">
      <c r="A15" s="28">
        <v>3000</v>
      </c>
      <c r="B15" s="15" t="s">
        <v>55</v>
      </c>
      <c r="C15" s="6">
        <f t="shared" ref="C15:S15" si="3">SUM(C16:C18)</f>
        <v>5763921</v>
      </c>
      <c r="D15" s="6">
        <f t="shared" si="3"/>
        <v>5489030.7599999998</v>
      </c>
      <c r="E15" s="6">
        <f t="shared" si="3"/>
        <v>5480590.8599999994</v>
      </c>
      <c r="F15" s="6">
        <f t="shared" si="3"/>
        <v>5480590.8599999994</v>
      </c>
      <c r="G15" s="6">
        <f t="shared" si="3"/>
        <v>0</v>
      </c>
      <c r="H15" s="6">
        <f t="shared" si="3"/>
        <v>361550</v>
      </c>
      <c r="I15" s="6">
        <f t="shared" si="3"/>
        <v>409534</v>
      </c>
      <c r="J15" s="6">
        <f t="shared" si="3"/>
        <v>520120</v>
      </c>
      <c r="K15" s="6">
        <f t="shared" si="3"/>
        <v>368406.64</v>
      </c>
      <c r="L15" s="6">
        <f t="shared" si="3"/>
        <v>540066.64</v>
      </c>
      <c r="M15" s="6">
        <f t="shared" si="3"/>
        <v>394806.64</v>
      </c>
      <c r="N15" s="6">
        <f t="shared" si="3"/>
        <v>795686.64</v>
      </c>
      <c r="O15" s="6">
        <f t="shared" si="3"/>
        <v>520914.64</v>
      </c>
      <c r="P15" s="6">
        <f t="shared" si="3"/>
        <v>565693.64</v>
      </c>
      <c r="Q15" s="6">
        <f t="shared" si="3"/>
        <v>325906.64</v>
      </c>
      <c r="R15" s="6">
        <f t="shared" si="3"/>
        <v>342938.64</v>
      </c>
      <c r="S15" s="6">
        <f t="shared" si="3"/>
        <v>343406.64</v>
      </c>
      <c r="T15" s="6">
        <f t="shared" ref="T15:AE15" si="4">SUM(T16:T18)</f>
        <v>163186.35999999999</v>
      </c>
      <c r="U15" s="6">
        <f t="shared" si="4"/>
        <v>286654.05</v>
      </c>
      <c r="V15" s="6">
        <f t="shared" si="4"/>
        <v>521833.72000000003</v>
      </c>
      <c r="W15" s="6">
        <f t="shared" si="4"/>
        <v>407181.89</v>
      </c>
      <c r="X15" s="6">
        <f t="shared" si="4"/>
        <v>727305.5</v>
      </c>
      <c r="Y15" s="6">
        <f t="shared" si="4"/>
        <v>479882.5</v>
      </c>
      <c r="Z15" s="6">
        <f t="shared" si="4"/>
        <v>795686.64</v>
      </c>
      <c r="AA15" s="6">
        <f t="shared" si="4"/>
        <v>520914.64</v>
      </c>
      <c r="AB15" s="6">
        <f t="shared" si="4"/>
        <v>565693.64</v>
      </c>
      <c r="AC15" s="6">
        <f t="shared" si="4"/>
        <v>325906.64</v>
      </c>
      <c r="AD15" s="6">
        <f t="shared" si="4"/>
        <v>342938.64</v>
      </c>
      <c r="AE15" s="6">
        <f t="shared" si="4"/>
        <v>343406.64</v>
      </c>
      <c r="AF15" s="6">
        <f t="shared" ref="AF15:AQ15" si="5">SUM(AF16:AF18)</f>
        <v>163186.35999999999</v>
      </c>
      <c r="AG15" s="6">
        <f t="shared" si="5"/>
        <v>286654.05</v>
      </c>
      <c r="AH15" s="6">
        <f t="shared" si="5"/>
        <v>521833.72000000003</v>
      </c>
      <c r="AI15" s="6">
        <f t="shared" si="5"/>
        <v>281105.64</v>
      </c>
      <c r="AJ15" s="6">
        <f t="shared" si="5"/>
        <v>355568.6</v>
      </c>
      <c r="AK15" s="6">
        <f t="shared" si="5"/>
        <v>309679.62</v>
      </c>
      <c r="AL15" s="6">
        <f t="shared" si="5"/>
        <v>898695.12</v>
      </c>
      <c r="AM15" s="6">
        <f t="shared" si="5"/>
        <v>544914.64</v>
      </c>
      <c r="AN15" s="6">
        <f t="shared" si="5"/>
        <v>1106701.19</v>
      </c>
      <c r="AO15" s="6">
        <f t="shared" si="5"/>
        <v>325906.64</v>
      </c>
      <c r="AP15" s="6">
        <f t="shared" si="5"/>
        <v>342938.64</v>
      </c>
      <c r="AQ15" s="6">
        <f t="shared" si="5"/>
        <v>343406.64</v>
      </c>
    </row>
    <row r="16" spans="1:43" x14ac:dyDescent="0.4">
      <c r="A16" s="28"/>
      <c r="B16" s="18" t="s">
        <v>7</v>
      </c>
      <c r="C16" s="6">
        <f>5504525-150000</f>
        <v>5354525</v>
      </c>
      <c r="D16" s="6">
        <f>SUM(H16:S16)</f>
        <v>5079634.76</v>
      </c>
      <c r="E16" s="6">
        <f>SUM(T16:AE16)</f>
        <v>5062855.9899999993</v>
      </c>
      <c r="F16" s="6">
        <f>SUM(AF16:AQ16)</f>
        <v>5062855.9899999993</v>
      </c>
      <c r="G16" s="6">
        <v>0</v>
      </c>
      <c r="H16" s="6">
        <v>355550</v>
      </c>
      <c r="I16" s="6">
        <v>409534</v>
      </c>
      <c r="J16" s="6">
        <v>412752</v>
      </c>
      <c r="K16" s="6">
        <v>289406.64</v>
      </c>
      <c r="L16" s="6">
        <v>517066.64</v>
      </c>
      <c r="M16" s="6">
        <v>394806.64</v>
      </c>
      <c r="N16" s="6">
        <f>792206.64-150000</f>
        <v>642206.64</v>
      </c>
      <c r="O16" s="6">
        <v>487366.64</v>
      </c>
      <c r="P16" s="6">
        <v>565693.64</v>
      </c>
      <c r="Q16" s="6">
        <v>318906.64</v>
      </c>
      <c r="R16" s="6">
        <v>342938.64</v>
      </c>
      <c r="S16" s="6">
        <v>343406.64</v>
      </c>
      <c r="T16" s="6">
        <v>163186.35999999999</v>
      </c>
      <c r="U16" s="6">
        <v>281224.67</v>
      </c>
      <c r="V16" s="6">
        <v>430954.39</v>
      </c>
      <c r="W16" s="6">
        <v>328181.89</v>
      </c>
      <c r="X16" s="6">
        <v>679897.5</v>
      </c>
      <c r="Y16" s="6">
        <v>478892.34</v>
      </c>
      <c r="Z16" s="6">
        <v>642206.64</v>
      </c>
      <c r="AA16" s="6">
        <v>487366.64</v>
      </c>
      <c r="AB16" s="6">
        <v>565693.64</v>
      </c>
      <c r="AC16" s="6">
        <v>318906.64</v>
      </c>
      <c r="AD16" s="6">
        <v>342938.64</v>
      </c>
      <c r="AE16" s="6">
        <v>343406.64</v>
      </c>
      <c r="AF16" s="6">
        <v>163186.35999999999</v>
      </c>
      <c r="AG16" s="6">
        <v>281224.67</v>
      </c>
      <c r="AH16" s="6">
        <v>430954.39</v>
      </c>
      <c r="AI16" s="6">
        <v>281105.64</v>
      </c>
      <c r="AJ16" s="6">
        <v>332561.48</v>
      </c>
      <c r="AK16" s="6">
        <v>309679.62</v>
      </c>
      <c r="AL16" s="6">
        <v>731815.12</v>
      </c>
      <c r="AM16" s="6">
        <v>511366.64</v>
      </c>
      <c r="AN16" s="6">
        <v>1015710.15</v>
      </c>
      <c r="AO16" s="6">
        <v>318906.64</v>
      </c>
      <c r="AP16" s="6">
        <v>342938.64</v>
      </c>
      <c r="AQ16" s="6">
        <v>343406.64</v>
      </c>
    </row>
    <row r="17" spans="1:43" ht="32.4" x14ac:dyDescent="0.4">
      <c r="A17" s="28"/>
      <c r="B17" s="20" t="s">
        <v>8</v>
      </c>
      <c r="C17" s="6">
        <v>150000</v>
      </c>
      <c r="D17" s="6">
        <f>SUM(H17:S17)</f>
        <v>150000</v>
      </c>
      <c r="E17" s="6">
        <f>SUM(T17:AE17)</f>
        <v>150000</v>
      </c>
      <c r="F17" s="6">
        <f>SUM(AF17:AQ17)</f>
        <v>150000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150000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150000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150000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</row>
    <row r="18" spans="1:43" x14ac:dyDescent="0.4">
      <c r="A18" s="28"/>
      <c r="B18" s="20" t="s">
        <v>9</v>
      </c>
      <c r="C18" s="6">
        <v>259396</v>
      </c>
      <c r="D18" s="6">
        <f>SUM(H18:S18)</f>
        <v>259396</v>
      </c>
      <c r="E18" s="6">
        <f>SUM(T18:AE18)</f>
        <v>267734.87</v>
      </c>
      <c r="F18" s="6">
        <f>SUM(AF18:AQ18)</f>
        <v>267734.87</v>
      </c>
      <c r="G18" s="6">
        <v>0</v>
      </c>
      <c r="H18" s="6">
        <v>6000</v>
      </c>
      <c r="I18" s="6">
        <v>0</v>
      </c>
      <c r="J18" s="6">
        <v>107368</v>
      </c>
      <c r="K18" s="6">
        <v>79000</v>
      </c>
      <c r="L18" s="6">
        <v>23000</v>
      </c>
      <c r="M18" s="6">
        <v>0</v>
      </c>
      <c r="N18" s="6">
        <v>3480</v>
      </c>
      <c r="O18" s="6">
        <v>33548</v>
      </c>
      <c r="P18" s="6">
        <v>0</v>
      </c>
      <c r="Q18" s="6">
        <v>7000</v>
      </c>
      <c r="R18" s="6">
        <v>0</v>
      </c>
      <c r="S18" s="6">
        <v>0</v>
      </c>
      <c r="T18" s="6">
        <v>0</v>
      </c>
      <c r="U18" s="6">
        <v>5429.38</v>
      </c>
      <c r="V18" s="6">
        <v>90879.33</v>
      </c>
      <c r="W18" s="6">
        <v>79000</v>
      </c>
      <c r="X18" s="6">
        <v>47408</v>
      </c>
      <c r="Y18" s="6">
        <v>990.16</v>
      </c>
      <c r="Z18" s="6">
        <v>3480</v>
      </c>
      <c r="AA18" s="6">
        <v>33548</v>
      </c>
      <c r="AB18" s="6">
        <v>0</v>
      </c>
      <c r="AC18" s="6">
        <v>7000</v>
      </c>
      <c r="AD18" s="6">
        <v>0</v>
      </c>
      <c r="AE18" s="6">
        <v>0</v>
      </c>
      <c r="AF18" s="6">
        <v>0</v>
      </c>
      <c r="AG18" s="6">
        <v>5429.38</v>
      </c>
      <c r="AH18" s="6">
        <v>90879.33</v>
      </c>
      <c r="AI18" s="6">
        <v>0</v>
      </c>
      <c r="AJ18" s="6">
        <v>23007.119999999999</v>
      </c>
      <c r="AK18" s="6">
        <v>0</v>
      </c>
      <c r="AL18" s="6">
        <v>16880</v>
      </c>
      <c r="AM18" s="6">
        <v>33548</v>
      </c>
      <c r="AN18" s="6">
        <v>90991.039999999994</v>
      </c>
      <c r="AO18" s="6">
        <v>7000</v>
      </c>
      <c r="AP18" s="6">
        <v>0</v>
      </c>
      <c r="AQ18" s="6">
        <v>0</v>
      </c>
    </row>
    <row r="19" spans="1:43" x14ac:dyDescent="0.4">
      <c r="A19" s="27">
        <v>5000</v>
      </c>
      <c r="B19" s="15" t="s">
        <v>55</v>
      </c>
      <c r="C19" s="6">
        <f t="shared" ref="C19:S19" si="6">SUM(C20:C22)</f>
        <v>694014</v>
      </c>
      <c r="D19" s="6">
        <f t="shared" si="6"/>
        <v>694014</v>
      </c>
      <c r="E19" s="6">
        <f t="shared" si="6"/>
        <v>694014</v>
      </c>
      <c r="F19" s="6">
        <f t="shared" si="6"/>
        <v>694014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694014</v>
      </c>
      <c r="S19" s="6">
        <f t="shared" si="6"/>
        <v>0</v>
      </c>
      <c r="T19" s="6">
        <f t="shared" ref="T19:AE19" si="7">SUM(T20:T22)</f>
        <v>0</v>
      </c>
      <c r="U19" s="6">
        <f t="shared" si="7"/>
        <v>0</v>
      </c>
      <c r="V19" s="6">
        <f t="shared" si="7"/>
        <v>0</v>
      </c>
      <c r="W19" s="6">
        <f t="shared" si="7"/>
        <v>0</v>
      </c>
      <c r="X19" s="6">
        <f t="shared" si="7"/>
        <v>0</v>
      </c>
      <c r="Y19" s="6">
        <f t="shared" si="7"/>
        <v>0</v>
      </c>
      <c r="Z19" s="6">
        <f t="shared" si="7"/>
        <v>0</v>
      </c>
      <c r="AA19" s="6">
        <f t="shared" si="7"/>
        <v>0</v>
      </c>
      <c r="AB19" s="6">
        <f t="shared" si="7"/>
        <v>0</v>
      </c>
      <c r="AC19" s="6">
        <f t="shared" si="7"/>
        <v>0</v>
      </c>
      <c r="AD19" s="6">
        <f t="shared" si="7"/>
        <v>694014</v>
      </c>
      <c r="AE19" s="6">
        <f t="shared" si="7"/>
        <v>0</v>
      </c>
      <c r="AF19" s="6">
        <f t="shared" ref="AF19:AQ19" si="8">SUM(AF20:AF22)</f>
        <v>0</v>
      </c>
      <c r="AG19" s="6">
        <f t="shared" si="8"/>
        <v>0</v>
      </c>
      <c r="AH19" s="6">
        <f t="shared" si="8"/>
        <v>0</v>
      </c>
      <c r="AI19" s="6">
        <f t="shared" si="8"/>
        <v>0</v>
      </c>
      <c r="AJ19" s="6">
        <f t="shared" si="8"/>
        <v>0</v>
      </c>
      <c r="AK19" s="6">
        <f t="shared" si="8"/>
        <v>0</v>
      </c>
      <c r="AL19" s="6">
        <f t="shared" si="8"/>
        <v>0</v>
      </c>
      <c r="AM19" s="6">
        <f t="shared" si="8"/>
        <v>0</v>
      </c>
      <c r="AN19" s="6">
        <f t="shared" si="8"/>
        <v>0</v>
      </c>
      <c r="AO19" s="6">
        <f t="shared" si="8"/>
        <v>0</v>
      </c>
      <c r="AP19" s="6">
        <f t="shared" si="8"/>
        <v>694014</v>
      </c>
      <c r="AQ19" s="6">
        <f t="shared" si="8"/>
        <v>0</v>
      </c>
    </row>
    <row r="20" spans="1:43" x14ac:dyDescent="0.4">
      <c r="A20" s="27"/>
      <c r="B20" s="18" t="s">
        <v>7</v>
      </c>
      <c r="C20" s="6">
        <v>694014</v>
      </c>
      <c r="D20" s="6">
        <f>SUM(H20:S20)</f>
        <v>694014</v>
      </c>
      <c r="E20" s="6">
        <f>SUM(T20:AE20)</f>
        <v>694014</v>
      </c>
      <c r="F20" s="6">
        <f>SUM(AF20:AQ20)</f>
        <v>694014</v>
      </c>
      <c r="G20" s="6">
        <v>0</v>
      </c>
      <c r="H20" s="6">
        <f t="shared" ref="H20:H22" si="9">SUM(H21:H21)</f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694014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694014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694014</v>
      </c>
      <c r="AQ20" s="6">
        <v>0</v>
      </c>
    </row>
    <row r="21" spans="1:43" ht="32.4" x14ac:dyDescent="0.4">
      <c r="A21" s="27"/>
      <c r="B21" s="20" t="s">
        <v>8</v>
      </c>
      <c r="C21" s="6">
        <v>0</v>
      </c>
      <c r="D21" s="6">
        <f>SUM(H21:S21)</f>
        <v>0</v>
      </c>
      <c r="E21" s="6">
        <f>SUM(T21:AE21)</f>
        <v>0</v>
      </c>
      <c r="F21" s="6">
        <f>SUM(AF21:AQ21)</f>
        <v>0</v>
      </c>
      <c r="G21" s="6">
        <v>0</v>
      </c>
      <c r="H21" s="6">
        <f t="shared" si="9"/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</row>
    <row r="22" spans="1:43" x14ac:dyDescent="0.4">
      <c r="A22" s="27"/>
      <c r="B22" s="20" t="s">
        <v>9</v>
      </c>
      <c r="C22" s="6">
        <v>0</v>
      </c>
      <c r="D22" s="6">
        <f>SUM(H22:S22)</f>
        <v>0</v>
      </c>
      <c r="E22" s="6">
        <f>SUM(T22:AE22)</f>
        <v>0</v>
      </c>
      <c r="F22" s="6">
        <f>SUM(AF22:AQ22)</f>
        <v>0</v>
      </c>
      <c r="G22" s="6">
        <v>0</v>
      </c>
      <c r="H22" s="6">
        <f t="shared" si="9"/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</row>
    <row r="23" spans="1:43" hidden="1" x14ac:dyDescent="0.4">
      <c r="A23" s="27"/>
      <c r="B23" s="27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</row>
    <row r="24" spans="1:43" x14ac:dyDescent="0.4">
      <c r="A24" s="29" t="s">
        <v>10</v>
      </c>
      <c r="B24" s="29" t="s">
        <v>10</v>
      </c>
      <c r="C24" s="30">
        <f t="shared" ref="C24:S24" si="10">+C11+C15+C19</f>
        <v>8391455</v>
      </c>
      <c r="D24" s="30">
        <f t="shared" si="10"/>
        <v>7875631</v>
      </c>
      <c r="E24" s="30">
        <f t="shared" si="10"/>
        <v>7867191.0999999996</v>
      </c>
      <c r="F24" s="30">
        <f t="shared" si="10"/>
        <v>7867191.0999999996</v>
      </c>
      <c r="G24" s="30">
        <f t="shared" si="10"/>
        <v>0</v>
      </c>
      <c r="H24" s="30">
        <f t="shared" si="10"/>
        <v>416542</v>
      </c>
      <c r="I24" s="30">
        <f t="shared" si="10"/>
        <v>480526</v>
      </c>
      <c r="J24" s="30">
        <f t="shared" si="10"/>
        <v>797904</v>
      </c>
      <c r="K24" s="30">
        <f t="shared" si="10"/>
        <v>423398.64</v>
      </c>
      <c r="L24" s="30">
        <f t="shared" si="10"/>
        <v>882772.64</v>
      </c>
      <c r="M24" s="30">
        <f t="shared" si="10"/>
        <v>445798.64</v>
      </c>
      <c r="N24" s="30">
        <f t="shared" si="10"/>
        <v>892428.64</v>
      </c>
      <c r="O24" s="30">
        <f t="shared" si="10"/>
        <v>1010888.88</v>
      </c>
      <c r="P24" s="30">
        <f t="shared" si="10"/>
        <v>632685.64</v>
      </c>
      <c r="Q24" s="30">
        <f t="shared" si="10"/>
        <v>392898.64</v>
      </c>
      <c r="R24" s="30">
        <f t="shared" si="10"/>
        <v>1099944.6400000001</v>
      </c>
      <c r="S24" s="30">
        <f t="shared" si="10"/>
        <v>399842.64</v>
      </c>
      <c r="T24" s="30">
        <f t="shared" ref="T24:AE24" si="11">+T11+T15+T19</f>
        <v>187297.36</v>
      </c>
      <c r="U24" s="30">
        <f t="shared" si="11"/>
        <v>331747.68</v>
      </c>
      <c r="V24" s="30">
        <f t="shared" si="11"/>
        <v>589220</v>
      </c>
      <c r="W24" s="30">
        <f t="shared" si="11"/>
        <v>476287.89</v>
      </c>
      <c r="X24" s="30">
        <f t="shared" si="11"/>
        <v>1292989.1499999999</v>
      </c>
      <c r="Y24" s="30">
        <f t="shared" si="11"/>
        <v>560959.93999999994</v>
      </c>
      <c r="Z24" s="30">
        <f t="shared" si="11"/>
        <v>892428.64</v>
      </c>
      <c r="AA24" s="30">
        <f t="shared" si="11"/>
        <v>1010888.88</v>
      </c>
      <c r="AB24" s="30">
        <f t="shared" si="11"/>
        <v>632685.64</v>
      </c>
      <c r="AC24" s="30">
        <f t="shared" si="11"/>
        <v>392898.64</v>
      </c>
      <c r="AD24" s="30">
        <f t="shared" si="11"/>
        <v>1099944.6400000001</v>
      </c>
      <c r="AE24" s="30">
        <f t="shared" si="11"/>
        <v>399842.64</v>
      </c>
      <c r="AF24" s="30">
        <f t="shared" ref="AF24:AQ24" si="12">+AF11+AF15+AF19</f>
        <v>187297.36</v>
      </c>
      <c r="AG24" s="30">
        <f t="shared" si="12"/>
        <v>331747.68</v>
      </c>
      <c r="AH24" s="30">
        <f t="shared" si="12"/>
        <v>589220</v>
      </c>
      <c r="AI24" s="30">
        <f t="shared" si="12"/>
        <v>335276.37</v>
      </c>
      <c r="AJ24" s="30">
        <f t="shared" si="12"/>
        <v>571725.30999999994</v>
      </c>
      <c r="AK24" s="30">
        <f t="shared" si="12"/>
        <v>360855.32</v>
      </c>
      <c r="AL24" s="30">
        <f t="shared" si="12"/>
        <v>1041811.9</v>
      </c>
      <c r="AM24" s="30">
        <f t="shared" si="12"/>
        <v>1249103.8799999999</v>
      </c>
      <c r="AN24" s="30">
        <f t="shared" si="12"/>
        <v>1307467.3599999999</v>
      </c>
      <c r="AO24" s="30">
        <f t="shared" si="12"/>
        <v>392898.64</v>
      </c>
      <c r="AP24" s="30">
        <f t="shared" si="12"/>
        <v>1099944.6400000001</v>
      </c>
      <c r="AQ24" s="30">
        <f t="shared" si="12"/>
        <v>399842.64</v>
      </c>
    </row>
    <row r="25" spans="1:43" x14ac:dyDescent="0.4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4">
      <c r="A26" s="14" t="s">
        <v>31</v>
      </c>
      <c r="B26" s="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</row>
    <row r="35" spans="1:43" x14ac:dyDescent="0.4">
      <c r="A35" s="9" t="s">
        <v>4</v>
      </c>
      <c r="C35" s="5"/>
      <c r="D35" s="5"/>
      <c r="E35" s="5"/>
      <c r="F35" s="5"/>
      <c r="G35" s="5"/>
      <c r="H35" s="9" t="s">
        <v>4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9" t="s">
        <v>4</v>
      </c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9" t="s">
        <v>4</v>
      </c>
      <c r="AH35" s="71"/>
      <c r="AI35" s="71"/>
      <c r="AJ35" s="71"/>
      <c r="AK35" s="71"/>
      <c r="AL35" s="71"/>
      <c r="AM35" s="71"/>
      <c r="AN35" s="71"/>
      <c r="AO35" s="71"/>
      <c r="AP35" s="71"/>
      <c r="AQ35" s="71"/>
    </row>
    <row r="36" spans="1:43" s="12" customFormat="1" ht="28.5" customHeight="1" x14ac:dyDescent="0.4">
      <c r="A36" s="83" t="s">
        <v>38</v>
      </c>
      <c r="B36" s="83"/>
      <c r="C36" s="83"/>
      <c r="D36" s="83"/>
      <c r="E36" s="83"/>
      <c r="F36" s="83"/>
      <c r="G36" s="83"/>
      <c r="H36" s="83" t="s">
        <v>38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 t="s">
        <v>38</v>
      </c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 t="s">
        <v>38</v>
      </c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</row>
    <row r="37" spans="1:43" s="12" customFormat="1" ht="16.2" x14ac:dyDescent="0.4">
      <c r="A37" s="46" t="s">
        <v>39</v>
      </c>
      <c r="B37" s="5"/>
      <c r="C37" s="46"/>
      <c r="D37" s="46"/>
      <c r="E37" s="46"/>
      <c r="F37" s="46"/>
      <c r="G37" s="46"/>
      <c r="H37" s="46" t="s">
        <v>39</v>
      </c>
      <c r="I37" s="5"/>
      <c r="J37" s="46"/>
      <c r="K37" s="46"/>
      <c r="L37" s="46"/>
      <c r="M37" s="46"/>
      <c r="N37" s="46"/>
      <c r="T37" s="46" t="s">
        <v>39</v>
      </c>
      <c r="U37" s="68"/>
      <c r="V37" s="46"/>
      <c r="W37" s="46"/>
      <c r="X37" s="46"/>
      <c r="Y37" s="46"/>
      <c r="Z37" s="46"/>
      <c r="AF37" s="46" t="s">
        <v>39</v>
      </c>
      <c r="AG37" s="71"/>
      <c r="AH37" s="46"/>
      <c r="AI37" s="46"/>
      <c r="AJ37" s="46"/>
      <c r="AK37" s="46"/>
      <c r="AL37" s="46"/>
    </row>
    <row r="38" spans="1:43" s="11" customFormat="1" ht="16.2" x14ac:dyDescent="0.4">
      <c r="A38" s="11" t="s">
        <v>43</v>
      </c>
      <c r="B38" s="46"/>
      <c r="H38" s="11" t="s">
        <v>43</v>
      </c>
      <c r="I38" s="46"/>
      <c r="T38" s="11" t="s">
        <v>43</v>
      </c>
      <c r="U38" s="46"/>
      <c r="AF38" s="11" t="s">
        <v>43</v>
      </c>
      <c r="AG38" s="46"/>
    </row>
    <row r="39" spans="1:43" x14ac:dyDescent="0.4">
      <c r="B39" s="11"/>
    </row>
  </sheetData>
  <mergeCells count="71">
    <mergeCell ref="A3:G3"/>
    <mergeCell ref="AF3:AQ3"/>
    <mergeCell ref="AF7:AQ7"/>
    <mergeCell ref="AP8:AP10"/>
    <mergeCell ref="AQ8:AQ10"/>
    <mergeCell ref="AF36:AQ36"/>
    <mergeCell ref="AK8:AK10"/>
    <mergeCell ref="AL8:AL10"/>
    <mergeCell ref="AM8:AM10"/>
    <mergeCell ref="AN8:AN10"/>
    <mergeCell ref="AO8:AO10"/>
    <mergeCell ref="AF8:AF10"/>
    <mergeCell ref="AG8:AG10"/>
    <mergeCell ref="AH8:AH10"/>
    <mergeCell ref="AI8:AI10"/>
    <mergeCell ref="AJ8:AJ10"/>
    <mergeCell ref="AF1:AQ1"/>
    <mergeCell ref="AF2:AQ2"/>
    <mergeCell ref="AF4:AQ4"/>
    <mergeCell ref="AF5:AQ5"/>
    <mergeCell ref="AF6:AQ6"/>
    <mergeCell ref="AD8:AD10"/>
    <mergeCell ref="AE8:AE10"/>
    <mergeCell ref="T36:AE36"/>
    <mergeCell ref="Y8:Y10"/>
    <mergeCell ref="Z8:Z10"/>
    <mergeCell ref="AA8:AA10"/>
    <mergeCell ref="AB8:AB10"/>
    <mergeCell ref="AC8:AC10"/>
    <mergeCell ref="T8:T10"/>
    <mergeCell ref="U8:U10"/>
    <mergeCell ref="V8:V10"/>
    <mergeCell ref="W8:W10"/>
    <mergeCell ref="X8:X10"/>
    <mergeCell ref="T1:AE1"/>
    <mergeCell ref="T2:AE2"/>
    <mergeCell ref="T4:AE4"/>
    <mergeCell ref="T5:AE5"/>
    <mergeCell ref="T6:AE6"/>
    <mergeCell ref="A36:G36"/>
    <mergeCell ref="H36:S36"/>
    <mergeCell ref="H1:S1"/>
    <mergeCell ref="H2:S2"/>
    <mergeCell ref="H4:S4"/>
    <mergeCell ref="H5:S5"/>
    <mergeCell ref="H6:S6"/>
    <mergeCell ref="A1:G1"/>
    <mergeCell ref="A2:G2"/>
    <mergeCell ref="A4:G4"/>
    <mergeCell ref="A6:G6"/>
    <mergeCell ref="A5:G5"/>
    <mergeCell ref="A8:A10"/>
    <mergeCell ref="H8:H10"/>
    <mergeCell ref="I8:I10"/>
    <mergeCell ref="J8:J10"/>
    <mergeCell ref="K8:K10"/>
    <mergeCell ref="L8:L10"/>
    <mergeCell ref="A7:S7"/>
    <mergeCell ref="C9:C10"/>
    <mergeCell ref="D9:D10"/>
    <mergeCell ref="P8:P10"/>
    <mergeCell ref="S8:S10"/>
    <mergeCell ref="M8:M10"/>
    <mergeCell ref="B8:B10"/>
    <mergeCell ref="N8:N10"/>
    <mergeCell ref="O8:O10"/>
    <mergeCell ref="Q8:Q10"/>
    <mergeCell ref="R8:R10"/>
    <mergeCell ref="E9:E10"/>
    <mergeCell ref="F9:F10"/>
    <mergeCell ref="G9:G10"/>
  </mergeCells>
  <printOptions horizontalCentered="1"/>
  <pageMargins left="0.7" right="0.7" top="0.75" bottom="0.75" header="0.3" footer="0.3"/>
  <pageSetup scale="79" fitToWidth="2" fitToHeight="0" orientation="landscape" r:id="rId1"/>
  <colBreaks count="2" manualBreakCount="2">
    <brk id="7" max="1048575" man="1"/>
    <brk id="19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5"/>
  <sheetViews>
    <sheetView tabSelected="1" view="pageBreakPreview" zoomScale="144" zoomScaleNormal="70" zoomScaleSheetLayoutView="144" workbookViewId="0">
      <selection activeCell="G9" sqref="G9:G10"/>
    </sheetView>
  </sheetViews>
  <sheetFormatPr baseColWidth="10" defaultRowHeight="16.2" x14ac:dyDescent="0.4"/>
  <cols>
    <col min="1" max="1" width="11.6640625" style="34" customWidth="1"/>
    <col min="2" max="2" width="21.6640625" style="34" customWidth="1"/>
    <col min="3" max="3" width="19.88671875" style="34" customWidth="1"/>
    <col min="4" max="4" width="5.44140625" style="34" customWidth="1"/>
    <col min="5" max="5" width="0.33203125" style="34" customWidth="1"/>
    <col min="6" max="6" width="24" style="34" customWidth="1"/>
    <col min="7" max="7" width="23.88671875" style="34" customWidth="1"/>
    <col min="8" max="8" width="26.109375" style="34" customWidth="1"/>
    <col min="9" max="9" width="25" style="34" customWidth="1"/>
    <col min="10" max="10" width="25.44140625" style="34" customWidth="1"/>
    <col min="11" max="253" width="11.44140625" style="34"/>
    <col min="254" max="254" width="11.6640625" style="34" customWidth="1"/>
    <col min="255" max="255" width="46.88671875" style="34" customWidth="1"/>
    <col min="256" max="257" width="16.6640625" style="34" customWidth="1"/>
    <col min="258" max="258" width="36.109375" style="34" customWidth="1"/>
    <col min="259" max="259" width="25.5546875" style="34" customWidth="1"/>
    <col min="260" max="260" width="1.6640625" style="34" customWidth="1"/>
    <col min="261" max="509" width="11.44140625" style="34"/>
    <col min="510" max="510" width="11.6640625" style="34" customWidth="1"/>
    <col min="511" max="511" width="46.88671875" style="34" customWidth="1"/>
    <col min="512" max="513" width="16.6640625" style="34" customWidth="1"/>
    <col min="514" max="514" width="36.109375" style="34" customWidth="1"/>
    <col min="515" max="515" width="25.5546875" style="34" customWidth="1"/>
    <col min="516" max="516" width="1.6640625" style="34" customWidth="1"/>
    <col min="517" max="765" width="11.44140625" style="34"/>
    <col min="766" max="766" width="11.6640625" style="34" customWidth="1"/>
    <col min="767" max="767" width="46.88671875" style="34" customWidth="1"/>
    <col min="768" max="769" width="16.6640625" style="34" customWidth="1"/>
    <col min="770" max="770" width="36.109375" style="34" customWidth="1"/>
    <col min="771" max="771" width="25.5546875" style="34" customWidth="1"/>
    <col min="772" max="772" width="1.6640625" style="34" customWidth="1"/>
    <col min="773" max="1021" width="11.44140625" style="34"/>
    <col min="1022" max="1022" width="11.6640625" style="34" customWidth="1"/>
    <col min="1023" max="1023" width="46.88671875" style="34" customWidth="1"/>
    <col min="1024" max="1025" width="16.6640625" style="34" customWidth="1"/>
    <col min="1026" max="1026" width="36.109375" style="34" customWidth="1"/>
    <col min="1027" max="1027" width="25.5546875" style="34" customWidth="1"/>
    <col min="1028" max="1028" width="1.6640625" style="34" customWidth="1"/>
    <col min="1029" max="1277" width="11.44140625" style="34"/>
    <col min="1278" max="1278" width="11.6640625" style="34" customWidth="1"/>
    <col min="1279" max="1279" width="46.88671875" style="34" customWidth="1"/>
    <col min="1280" max="1281" width="16.6640625" style="34" customWidth="1"/>
    <col min="1282" max="1282" width="36.109375" style="34" customWidth="1"/>
    <col min="1283" max="1283" width="25.5546875" style="34" customWidth="1"/>
    <col min="1284" max="1284" width="1.6640625" style="34" customWidth="1"/>
    <col min="1285" max="1533" width="11.44140625" style="34"/>
    <col min="1534" max="1534" width="11.6640625" style="34" customWidth="1"/>
    <col min="1535" max="1535" width="46.88671875" style="34" customWidth="1"/>
    <col min="1536" max="1537" width="16.6640625" style="34" customWidth="1"/>
    <col min="1538" max="1538" width="36.109375" style="34" customWidth="1"/>
    <col min="1539" max="1539" width="25.5546875" style="34" customWidth="1"/>
    <col min="1540" max="1540" width="1.6640625" style="34" customWidth="1"/>
    <col min="1541" max="1789" width="11.44140625" style="34"/>
    <col min="1790" max="1790" width="11.6640625" style="34" customWidth="1"/>
    <col min="1791" max="1791" width="46.88671875" style="34" customWidth="1"/>
    <col min="1792" max="1793" width="16.6640625" style="34" customWidth="1"/>
    <col min="1794" max="1794" width="36.109375" style="34" customWidth="1"/>
    <col min="1795" max="1795" width="25.5546875" style="34" customWidth="1"/>
    <col min="1796" max="1796" width="1.6640625" style="34" customWidth="1"/>
    <col min="1797" max="2045" width="11.44140625" style="34"/>
    <col min="2046" max="2046" width="11.6640625" style="34" customWidth="1"/>
    <col min="2047" max="2047" width="46.88671875" style="34" customWidth="1"/>
    <col min="2048" max="2049" width="16.6640625" style="34" customWidth="1"/>
    <col min="2050" max="2050" width="36.109375" style="34" customWidth="1"/>
    <col min="2051" max="2051" width="25.5546875" style="34" customWidth="1"/>
    <col min="2052" max="2052" width="1.6640625" style="34" customWidth="1"/>
    <col min="2053" max="2301" width="11.44140625" style="34"/>
    <col min="2302" max="2302" width="11.6640625" style="34" customWidth="1"/>
    <col min="2303" max="2303" width="46.88671875" style="34" customWidth="1"/>
    <col min="2304" max="2305" width="16.6640625" style="34" customWidth="1"/>
    <col min="2306" max="2306" width="36.109375" style="34" customWidth="1"/>
    <col min="2307" max="2307" width="25.5546875" style="34" customWidth="1"/>
    <col min="2308" max="2308" width="1.6640625" style="34" customWidth="1"/>
    <col min="2309" max="2557" width="11.44140625" style="34"/>
    <col min="2558" max="2558" width="11.6640625" style="34" customWidth="1"/>
    <col min="2559" max="2559" width="46.88671875" style="34" customWidth="1"/>
    <col min="2560" max="2561" width="16.6640625" style="34" customWidth="1"/>
    <col min="2562" max="2562" width="36.109375" style="34" customWidth="1"/>
    <col min="2563" max="2563" width="25.5546875" style="34" customWidth="1"/>
    <col min="2564" max="2564" width="1.6640625" style="34" customWidth="1"/>
    <col min="2565" max="2813" width="11.44140625" style="34"/>
    <col min="2814" max="2814" width="11.6640625" style="34" customWidth="1"/>
    <col min="2815" max="2815" width="46.88671875" style="34" customWidth="1"/>
    <col min="2816" max="2817" width="16.6640625" style="34" customWidth="1"/>
    <col min="2818" max="2818" width="36.109375" style="34" customWidth="1"/>
    <col min="2819" max="2819" width="25.5546875" style="34" customWidth="1"/>
    <col min="2820" max="2820" width="1.6640625" style="34" customWidth="1"/>
    <col min="2821" max="3069" width="11.44140625" style="34"/>
    <col min="3070" max="3070" width="11.6640625" style="34" customWidth="1"/>
    <col min="3071" max="3071" width="46.88671875" style="34" customWidth="1"/>
    <col min="3072" max="3073" width="16.6640625" style="34" customWidth="1"/>
    <col min="3074" max="3074" width="36.109375" style="34" customWidth="1"/>
    <col min="3075" max="3075" width="25.5546875" style="34" customWidth="1"/>
    <col min="3076" max="3076" width="1.6640625" style="34" customWidth="1"/>
    <col min="3077" max="3325" width="11.44140625" style="34"/>
    <col min="3326" max="3326" width="11.6640625" style="34" customWidth="1"/>
    <col min="3327" max="3327" width="46.88671875" style="34" customWidth="1"/>
    <col min="3328" max="3329" width="16.6640625" style="34" customWidth="1"/>
    <col min="3330" max="3330" width="36.109375" style="34" customWidth="1"/>
    <col min="3331" max="3331" width="25.5546875" style="34" customWidth="1"/>
    <col min="3332" max="3332" width="1.6640625" style="34" customWidth="1"/>
    <col min="3333" max="3581" width="11.44140625" style="34"/>
    <col min="3582" max="3582" width="11.6640625" style="34" customWidth="1"/>
    <col min="3583" max="3583" width="46.88671875" style="34" customWidth="1"/>
    <col min="3584" max="3585" width="16.6640625" style="34" customWidth="1"/>
    <col min="3586" max="3586" width="36.109375" style="34" customWidth="1"/>
    <col min="3587" max="3587" width="25.5546875" style="34" customWidth="1"/>
    <col min="3588" max="3588" width="1.6640625" style="34" customWidth="1"/>
    <col min="3589" max="3837" width="11.44140625" style="34"/>
    <col min="3838" max="3838" width="11.6640625" style="34" customWidth="1"/>
    <col min="3839" max="3839" width="46.88671875" style="34" customWidth="1"/>
    <col min="3840" max="3841" width="16.6640625" style="34" customWidth="1"/>
    <col min="3842" max="3842" width="36.109375" style="34" customWidth="1"/>
    <col min="3843" max="3843" width="25.5546875" style="34" customWidth="1"/>
    <col min="3844" max="3844" width="1.6640625" style="34" customWidth="1"/>
    <col min="3845" max="4093" width="11.44140625" style="34"/>
    <col min="4094" max="4094" width="11.6640625" style="34" customWidth="1"/>
    <col min="4095" max="4095" width="46.88671875" style="34" customWidth="1"/>
    <col min="4096" max="4097" width="16.6640625" style="34" customWidth="1"/>
    <col min="4098" max="4098" width="36.109375" style="34" customWidth="1"/>
    <col min="4099" max="4099" width="25.5546875" style="34" customWidth="1"/>
    <col min="4100" max="4100" width="1.6640625" style="34" customWidth="1"/>
    <col min="4101" max="4349" width="11.44140625" style="34"/>
    <col min="4350" max="4350" width="11.6640625" style="34" customWidth="1"/>
    <col min="4351" max="4351" width="46.88671875" style="34" customWidth="1"/>
    <col min="4352" max="4353" width="16.6640625" style="34" customWidth="1"/>
    <col min="4354" max="4354" width="36.109375" style="34" customWidth="1"/>
    <col min="4355" max="4355" width="25.5546875" style="34" customWidth="1"/>
    <col min="4356" max="4356" width="1.6640625" style="34" customWidth="1"/>
    <col min="4357" max="4605" width="11.44140625" style="34"/>
    <col min="4606" max="4606" width="11.6640625" style="34" customWidth="1"/>
    <col min="4607" max="4607" width="46.88671875" style="34" customWidth="1"/>
    <col min="4608" max="4609" width="16.6640625" style="34" customWidth="1"/>
    <col min="4610" max="4610" width="36.109375" style="34" customWidth="1"/>
    <col min="4611" max="4611" width="25.5546875" style="34" customWidth="1"/>
    <col min="4612" max="4612" width="1.6640625" style="34" customWidth="1"/>
    <col min="4613" max="4861" width="11.44140625" style="34"/>
    <col min="4862" max="4862" width="11.6640625" style="34" customWidth="1"/>
    <col min="4863" max="4863" width="46.88671875" style="34" customWidth="1"/>
    <col min="4864" max="4865" width="16.6640625" style="34" customWidth="1"/>
    <col min="4866" max="4866" width="36.109375" style="34" customWidth="1"/>
    <col min="4867" max="4867" width="25.5546875" style="34" customWidth="1"/>
    <col min="4868" max="4868" width="1.6640625" style="34" customWidth="1"/>
    <col min="4869" max="5117" width="11.44140625" style="34"/>
    <col min="5118" max="5118" width="11.6640625" style="34" customWidth="1"/>
    <col min="5119" max="5119" width="46.88671875" style="34" customWidth="1"/>
    <col min="5120" max="5121" width="16.6640625" style="34" customWidth="1"/>
    <col min="5122" max="5122" width="36.109375" style="34" customWidth="1"/>
    <col min="5123" max="5123" width="25.5546875" style="34" customWidth="1"/>
    <col min="5124" max="5124" width="1.6640625" style="34" customWidth="1"/>
    <col min="5125" max="5373" width="11.44140625" style="34"/>
    <col min="5374" max="5374" width="11.6640625" style="34" customWidth="1"/>
    <col min="5375" max="5375" width="46.88671875" style="34" customWidth="1"/>
    <col min="5376" max="5377" width="16.6640625" style="34" customWidth="1"/>
    <col min="5378" max="5378" width="36.109375" style="34" customWidth="1"/>
    <col min="5379" max="5379" width="25.5546875" style="34" customWidth="1"/>
    <col min="5380" max="5380" width="1.6640625" style="34" customWidth="1"/>
    <col min="5381" max="5629" width="11.44140625" style="34"/>
    <col min="5630" max="5630" width="11.6640625" style="34" customWidth="1"/>
    <col min="5631" max="5631" width="46.88671875" style="34" customWidth="1"/>
    <col min="5632" max="5633" width="16.6640625" style="34" customWidth="1"/>
    <col min="5634" max="5634" width="36.109375" style="34" customWidth="1"/>
    <col min="5635" max="5635" width="25.5546875" style="34" customWidth="1"/>
    <col min="5636" max="5636" width="1.6640625" style="34" customWidth="1"/>
    <col min="5637" max="5885" width="11.44140625" style="34"/>
    <col min="5886" max="5886" width="11.6640625" style="34" customWidth="1"/>
    <col min="5887" max="5887" width="46.88671875" style="34" customWidth="1"/>
    <col min="5888" max="5889" width="16.6640625" style="34" customWidth="1"/>
    <col min="5890" max="5890" width="36.109375" style="34" customWidth="1"/>
    <col min="5891" max="5891" width="25.5546875" style="34" customWidth="1"/>
    <col min="5892" max="5892" width="1.6640625" style="34" customWidth="1"/>
    <col min="5893" max="6141" width="11.44140625" style="34"/>
    <col min="6142" max="6142" width="11.6640625" style="34" customWidth="1"/>
    <col min="6143" max="6143" width="46.88671875" style="34" customWidth="1"/>
    <col min="6144" max="6145" width="16.6640625" style="34" customWidth="1"/>
    <col min="6146" max="6146" width="36.109375" style="34" customWidth="1"/>
    <col min="6147" max="6147" width="25.5546875" style="34" customWidth="1"/>
    <col min="6148" max="6148" width="1.6640625" style="34" customWidth="1"/>
    <col min="6149" max="6397" width="11.44140625" style="34"/>
    <col min="6398" max="6398" width="11.6640625" style="34" customWidth="1"/>
    <col min="6399" max="6399" width="46.88671875" style="34" customWidth="1"/>
    <col min="6400" max="6401" width="16.6640625" style="34" customWidth="1"/>
    <col min="6402" max="6402" width="36.109375" style="34" customWidth="1"/>
    <col min="6403" max="6403" width="25.5546875" style="34" customWidth="1"/>
    <col min="6404" max="6404" width="1.6640625" style="34" customWidth="1"/>
    <col min="6405" max="6653" width="11.44140625" style="34"/>
    <col min="6654" max="6654" width="11.6640625" style="34" customWidth="1"/>
    <col min="6655" max="6655" width="46.88671875" style="34" customWidth="1"/>
    <col min="6656" max="6657" width="16.6640625" style="34" customWidth="1"/>
    <col min="6658" max="6658" width="36.109375" style="34" customWidth="1"/>
    <col min="6659" max="6659" width="25.5546875" style="34" customWidth="1"/>
    <col min="6660" max="6660" width="1.6640625" style="34" customWidth="1"/>
    <col min="6661" max="6909" width="11.44140625" style="34"/>
    <col min="6910" max="6910" width="11.6640625" style="34" customWidth="1"/>
    <col min="6911" max="6911" width="46.88671875" style="34" customWidth="1"/>
    <col min="6912" max="6913" width="16.6640625" style="34" customWidth="1"/>
    <col min="6914" max="6914" width="36.109375" style="34" customWidth="1"/>
    <col min="6915" max="6915" width="25.5546875" style="34" customWidth="1"/>
    <col min="6916" max="6916" width="1.6640625" style="34" customWidth="1"/>
    <col min="6917" max="7165" width="11.44140625" style="34"/>
    <col min="7166" max="7166" width="11.6640625" style="34" customWidth="1"/>
    <col min="7167" max="7167" width="46.88671875" style="34" customWidth="1"/>
    <col min="7168" max="7169" width="16.6640625" style="34" customWidth="1"/>
    <col min="7170" max="7170" width="36.109375" style="34" customWidth="1"/>
    <col min="7171" max="7171" width="25.5546875" style="34" customWidth="1"/>
    <col min="7172" max="7172" width="1.6640625" style="34" customWidth="1"/>
    <col min="7173" max="7421" width="11.44140625" style="34"/>
    <col min="7422" max="7422" width="11.6640625" style="34" customWidth="1"/>
    <col min="7423" max="7423" width="46.88671875" style="34" customWidth="1"/>
    <col min="7424" max="7425" width="16.6640625" style="34" customWidth="1"/>
    <col min="7426" max="7426" width="36.109375" style="34" customWidth="1"/>
    <col min="7427" max="7427" width="25.5546875" style="34" customWidth="1"/>
    <col min="7428" max="7428" width="1.6640625" style="34" customWidth="1"/>
    <col min="7429" max="7677" width="11.44140625" style="34"/>
    <col min="7678" max="7678" width="11.6640625" style="34" customWidth="1"/>
    <col min="7679" max="7679" width="46.88671875" style="34" customWidth="1"/>
    <col min="7680" max="7681" width="16.6640625" style="34" customWidth="1"/>
    <col min="7682" max="7682" width="36.109375" style="34" customWidth="1"/>
    <col min="7683" max="7683" width="25.5546875" style="34" customWidth="1"/>
    <col min="7684" max="7684" width="1.6640625" style="34" customWidth="1"/>
    <col min="7685" max="7933" width="11.44140625" style="34"/>
    <col min="7934" max="7934" width="11.6640625" style="34" customWidth="1"/>
    <col min="7935" max="7935" width="46.88671875" style="34" customWidth="1"/>
    <col min="7936" max="7937" width="16.6640625" style="34" customWidth="1"/>
    <col min="7938" max="7938" width="36.109375" style="34" customWidth="1"/>
    <col min="7939" max="7939" width="25.5546875" style="34" customWidth="1"/>
    <col min="7940" max="7940" width="1.6640625" style="34" customWidth="1"/>
    <col min="7941" max="8189" width="11.44140625" style="34"/>
    <col min="8190" max="8190" width="11.6640625" style="34" customWidth="1"/>
    <col min="8191" max="8191" width="46.88671875" style="34" customWidth="1"/>
    <col min="8192" max="8193" width="16.6640625" style="34" customWidth="1"/>
    <col min="8194" max="8194" width="36.109375" style="34" customWidth="1"/>
    <col min="8195" max="8195" width="25.5546875" style="34" customWidth="1"/>
    <col min="8196" max="8196" width="1.6640625" style="34" customWidth="1"/>
    <col min="8197" max="8445" width="11.44140625" style="34"/>
    <col min="8446" max="8446" width="11.6640625" style="34" customWidth="1"/>
    <col min="8447" max="8447" width="46.88671875" style="34" customWidth="1"/>
    <col min="8448" max="8449" width="16.6640625" style="34" customWidth="1"/>
    <col min="8450" max="8450" width="36.109375" style="34" customWidth="1"/>
    <col min="8451" max="8451" width="25.5546875" style="34" customWidth="1"/>
    <col min="8452" max="8452" width="1.6640625" style="34" customWidth="1"/>
    <col min="8453" max="8701" width="11.44140625" style="34"/>
    <col min="8702" max="8702" width="11.6640625" style="34" customWidth="1"/>
    <col min="8703" max="8703" width="46.88671875" style="34" customWidth="1"/>
    <col min="8704" max="8705" width="16.6640625" style="34" customWidth="1"/>
    <col min="8706" max="8706" width="36.109375" style="34" customWidth="1"/>
    <col min="8707" max="8707" width="25.5546875" style="34" customWidth="1"/>
    <col min="8708" max="8708" width="1.6640625" style="34" customWidth="1"/>
    <col min="8709" max="8957" width="11.44140625" style="34"/>
    <col min="8958" max="8958" width="11.6640625" style="34" customWidth="1"/>
    <col min="8959" max="8959" width="46.88671875" style="34" customWidth="1"/>
    <col min="8960" max="8961" width="16.6640625" style="34" customWidth="1"/>
    <col min="8962" max="8962" width="36.109375" style="34" customWidth="1"/>
    <col min="8963" max="8963" width="25.5546875" style="34" customWidth="1"/>
    <col min="8964" max="8964" width="1.6640625" style="34" customWidth="1"/>
    <col min="8965" max="9213" width="11.44140625" style="34"/>
    <col min="9214" max="9214" width="11.6640625" style="34" customWidth="1"/>
    <col min="9215" max="9215" width="46.88671875" style="34" customWidth="1"/>
    <col min="9216" max="9217" width="16.6640625" style="34" customWidth="1"/>
    <col min="9218" max="9218" width="36.109375" style="34" customWidth="1"/>
    <col min="9219" max="9219" width="25.5546875" style="34" customWidth="1"/>
    <col min="9220" max="9220" width="1.6640625" style="34" customWidth="1"/>
    <col min="9221" max="9469" width="11.44140625" style="34"/>
    <col min="9470" max="9470" width="11.6640625" style="34" customWidth="1"/>
    <col min="9471" max="9471" width="46.88671875" style="34" customWidth="1"/>
    <col min="9472" max="9473" width="16.6640625" style="34" customWidth="1"/>
    <col min="9474" max="9474" width="36.109375" style="34" customWidth="1"/>
    <col min="9475" max="9475" width="25.5546875" style="34" customWidth="1"/>
    <col min="9476" max="9476" width="1.6640625" style="34" customWidth="1"/>
    <col min="9477" max="9725" width="11.44140625" style="34"/>
    <col min="9726" max="9726" width="11.6640625" style="34" customWidth="1"/>
    <col min="9727" max="9727" width="46.88671875" style="34" customWidth="1"/>
    <col min="9728" max="9729" width="16.6640625" style="34" customWidth="1"/>
    <col min="9730" max="9730" width="36.109375" style="34" customWidth="1"/>
    <col min="9731" max="9731" width="25.5546875" style="34" customWidth="1"/>
    <col min="9732" max="9732" width="1.6640625" style="34" customWidth="1"/>
    <col min="9733" max="9981" width="11.44140625" style="34"/>
    <col min="9982" max="9982" width="11.6640625" style="34" customWidth="1"/>
    <col min="9983" max="9983" width="46.88671875" style="34" customWidth="1"/>
    <col min="9984" max="9985" width="16.6640625" style="34" customWidth="1"/>
    <col min="9986" max="9986" width="36.109375" style="34" customWidth="1"/>
    <col min="9987" max="9987" width="25.5546875" style="34" customWidth="1"/>
    <col min="9988" max="9988" width="1.6640625" style="34" customWidth="1"/>
    <col min="9989" max="10237" width="11.44140625" style="34"/>
    <col min="10238" max="10238" width="11.6640625" style="34" customWidth="1"/>
    <col min="10239" max="10239" width="46.88671875" style="34" customWidth="1"/>
    <col min="10240" max="10241" width="16.6640625" style="34" customWidth="1"/>
    <col min="10242" max="10242" width="36.109375" style="34" customWidth="1"/>
    <col min="10243" max="10243" width="25.5546875" style="34" customWidth="1"/>
    <col min="10244" max="10244" width="1.6640625" style="34" customWidth="1"/>
    <col min="10245" max="10493" width="11.44140625" style="34"/>
    <col min="10494" max="10494" width="11.6640625" style="34" customWidth="1"/>
    <col min="10495" max="10495" width="46.88671875" style="34" customWidth="1"/>
    <col min="10496" max="10497" width="16.6640625" style="34" customWidth="1"/>
    <col min="10498" max="10498" width="36.109375" style="34" customWidth="1"/>
    <col min="10499" max="10499" width="25.5546875" style="34" customWidth="1"/>
    <col min="10500" max="10500" width="1.6640625" style="34" customWidth="1"/>
    <col min="10501" max="10749" width="11.44140625" style="34"/>
    <col min="10750" max="10750" width="11.6640625" style="34" customWidth="1"/>
    <col min="10751" max="10751" width="46.88671875" style="34" customWidth="1"/>
    <col min="10752" max="10753" width="16.6640625" style="34" customWidth="1"/>
    <col min="10754" max="10754" width="36.109375" style="34" customWidth="1"/>
    <col min="10755" max="10755" width="25.5546875" style="34" customWidth="1"/>
    <col min="10756" max="10756" width="1.6640625" style="34" customWidth="1"/>
    <col min="10757" max="11005" width="11.44140625" style="34"/>
    <col min="11006" max="11006" width="11.6640625" style="34" customWidth="1"/>
    <col min="11007" max="11007" width="46.88671875" style="34" customWidth="1"/>
    <col min="11008" max="11009" width="16.6640625" style="34" customWidth="1"/>
    <col min="11010" max="11010" width="36.109375" style="34" customWidth="1"/>
    <col min="11011" max="11011" width="25.5546875" style="34" customWidth="1"/>
    <col min="11012" max="11012" width="1.6640625" style="34" customWidth="1"/>
    <col min="11013" max="11261" width="11.44140625" style="34"/>
    <col min="11262" max="11262" width="11.6640625" style="34" customWidth="1"/>
    <col min="11263" max="11263" width="46.88671875" style="34" customWidth="1"/>
    <col min="11264" max="11265" width="16.6640625" style="34" customWidth="1"/>
    <col min="11266" max="11266" width="36.109375" style="34" customWidth="1"/>
    <col min="11267" max="11267" width="25.5546875" style="34" customWidth="1"/>
    <col min="11268" max="11268" width="1.6640625" style="34" customWidth="1"/>
    <col min="11269" max="11517" width="11.44140625" style="34"/>
    <col min="11518" max="11518" width="11.6640625" style="34" customWidth="1"/>
    <col min="11519" max="11519" width="46.88671875" style="34" customWidth="1"/>
    <col min="11520" max="11521" width="16.6640625" style="34" customWidth="1"/>
    <col min="11522" max="11522" width="36.109375" style="34" customWidth="1"/>
    <col min="11523" max="11523" width="25.5546875" style="34" customWidth="1"/>
    <col min="11524" max="11524" width="1.6640625" style="34" customWidth="1"/>
    <col min="11525" max="11773" width="11.44140625" style="34"/>
    <col min="11774" max="11774" width="11.6640625" style="34" customWidth="1"/>
    <col min="11775" max="11775" width="46.88671875" style="34" customWidth="1"/>
    <col min="11776" max="11777" width="16.6640625" style="34" customWidth="1"/>
    <col min="11778" max="11778" width="36.109375" style="34" customWidth="1"/>
    <col min="11779" max="11779" width="25.5546875" style="34" customWidth="1"/>
    <col min="11780" max="11780" width="1.6640625" style="34" customWidth="1"/>
    <col min="11781" max="12029" width="11.44140625" style="34"/>
    <col min="12030" max="12030" width="11.6640625" style="34" customWidth="1"/>
    <col min="12031" max="12031" width="46.88671875" style="34" customWidth="1"/>
    <col min="12032" max="12033" width="16.6640625" style="34" customWidth="1"/>
    <col min="12034" max="12034" width="36.109375" style="34" customWidth="1"/>
    <col min="12035" max="12035" width="25.5546875" style="34" customWidth="1"/>
    <col min="12036" max="12036" width="1.6640625" style="34" customWidth="1"/>
    <col min="12037" max="12285" width="11.44140625" style="34"/>
    <col min="12286" max="12286" width="11.6640625" style="34" customWidth="1"/>
    <col min="12287" max="12287" width="46.88671875" style="34" customWidth="1"/>
    <col min="12288" max="12289" width="16.6640625" style="34" customWidth="1"/>
    <col min="12290" max="12290" width="36.109375" style="34" customWidth="1"/>
    <col min="12291" max="12291" width="25.5546875" style="34" customWidth="1"/>
    <col min="12292" max="12292" width="1.6640625" style="34" customWidth="1"/>
    <col min="12293" max="12541" width="11.44140625" style="34"/>
    <col min="12542" max="12542" width="11.6640625" style="34" customWidth="1"/>
    <col min="12543" max="12543" width="46.88671875" style="34" customWidth="1"/>
    <col min="12544" max="12545" width="16.6640625" style="34" customWidth="1"/>
    <col min="12546" max="12546" width="36.109375" style="34" customWidth="1"/>
    <col min="12547" max="12547" width="25.5546875" style="34" customWidth="1"/>
    <col min="12548" max="12548" width="1.6640625" style="34" customWidth="1"/>
    <col min="12549" max="12797" width="11.44140625" style="34"/>
    <col min="12798" max="12798" width="11.6640625" style="34" customWidth="1"/>
    <col min="12799" max="12799" width="46.88671875" style="34" customWidth="1"/>
    <col min="12800" max="12801" width="16.6640625" style="34" customWidth="1"/>
    <col min="12802" max="12802" width="36.109375" style="34" customWidth="1"/>
    <col min="12803" max="12803" width="25.5546875" style="34" customWidth="1"/>
    <col min="12804" max="12804" width="1.6640625" style="34" customWidth="1"/>
    <col min="12805" max="13053" width="11.44140625" style="34"/>
    <col min="13054" max="13054" width="11.6640625" style="34" customWidth="1"/>
    <col min="13055" max="13055" width="46.88671875" style="34" customWidth="1"/>
    <col min="13056" max="13057" width="16.6640625" style="34" customWidth="1"/>
    <col min="13058" max="13058" width="36.109375" style="34" customWidth="1"/>
    <col min="13059" max="13059" width="25.5546875" style="34" customWidth="1"/>
    <col min="13060" max="13060" width="1.6640625" style="34" customWidth="1"/>
    <col min="13061" max="13309" width="11.44140625" style="34"/>
    <col min="13310" max="13310" width="11.6640625" style="34" customWidth="1"/>
    <col min="13311" max="13311" width="46.88671875" style="34" customWidth="1"/>
    <col min="13312" max="13313" width="16.6640625" style="34" customWidth="1"/>
    <col min="13314" max="13314" width="36.109375" style="34" customWidth="1"/>
    <col min="13315" max="13315" width="25.5546875" style="34" customWidth="1"/>
    <col min="13316" max="13316" width="1.6640625" style="34" customWidth="1"/>
    <col min="13317" max="13565" width="11.44140625" style="34"/>
    <col min="13566" max="13566" width="11.6640625" style="34" customWidth="1"/>
    <col min="13567" max="13567" width="46.88671875" style="34" customWidth="1"/>
    <col min="13568" max="13569" width="16.6640625" style="34" customWidth="1"/>
    <col min="13570" max="13570" width="36.109375" style="34" customWidth="1"/>
    <col min="13571" max="13571" width="25.5546875" style="34" customWidth="1"/>
    <col min="13572" max="13572" width="1.6640625" style="34" customWidth="1"/>
    <col min="13573" max="13821" width="11.44140625" style="34"/>
    <col min="13822" max="13822" width="11.6640625" style="34" customWidth="1"/>
    <col min="13823" max="13823" width="46.88671875" style="34" customWidth="1"/>
    <col min="13824" max="13825" width="16.6640625" style="34" customWidth="1"/>
    <col min="13826" max="13826" width="36.109375" style="34" customWidth="1"/>
    <col min="13827" max="13827" width="25.5546875" style="34" customWidth="1"/>
    <col min="13828" max="13828" width="1.6640625" style="34" customWidth="1"/>
    <col min="13829" max="14077" width="11.44140625" style="34"/>
    <col min="14078" max="14078" width="11.6640625" style="34" customWidth="1"/>
    <col min="14079" max="14079" width="46.88671875" style="34" customWidth="1"/>
    <col min="14080" max="14081" width="16.6640625" style="34" customWidth="1"/>
    <col min="14082" max="14082" width="36.109375" style="34" customWidth="1"/>
    <col min="14083" max="14083" width="25.5546875" style="34" customWidth="1"/>
    <col min="14084" max="14084" width="1.6640625" style="34" customWidth="1"/>
    <col min="14085" max="14333" width="11.44140625" style="34"/>
    <col min="14334" max="14334" width="11.6640625" style="34" customWidth="1"/>
    <col min="14335" max="14335" width="46.88671875" style="34" customWidth="1"/>
    <col min="14336" max="14337" width="16.6640625" style="34" customWidth="1"/>
    <col min="14338" max="14338" width="36.109375" style="34" customWidth="1"/>
    <col min="14339" max="14339" width="25.5546875" style="34" customWidth="1"/>
    <col min="14340" max="14340" width="1.6640625" style="34" customWidth="1"/>
    <col min="14341" max="14589" width="11.44140625" style="34"/>
    <col min="14590" max="14590" width="11.6640625" style="34" customWidth="1"/>
    <col min="14591" max="14591" width="46.88671875" style="34" customWidth="1"/>
    <col min="14592" max="14593" width="16.6640625" style="34" customWidth="1"/>
    <col min="14594" max="14594" width="36.109375" style="34" customWidth="1"/>
    <col min="14595" max="14595" width="25.5546875" style="34" customWidth="1"/>
    <col min="14596" max="14596" width="1.6640625" style="34" customWidth="1"/>
    <col min="14597" max="14845" width="11.44140625" style="34"/>
    <col min="14846" max="14846" width="11.6640625" style="34" customWidth="1"/>
    <col min="14847" max="14847" width="46.88671875" style="34" customWidth="1"/>
    <col min="14848" max="14849" width="16.6640625" style="34" customWidth="1"/>
    <col min="14850" max="14850" width="36.109375" style="34" customWidth="1"/>
    <col min="14851" max="14851" width="25.5546875" style="34" customWidth="1"/>
    <col min="14852" max="14852" width="1.6640625" style="34" customWidth="1"/>
    <col min="14853" max="15101" width="11.44140625" style="34"/>
    <col min="15102" max="15102" width="11.6640625" style="34" customWidth="1"/>
    <col min="15103" max="15103" width="46.88671875" style="34" customWidth="1"/>
    <col min="15104" max="15105" width="16.6640625" style="34" customWidth="1"/>
    <col min="15106" max="15106" width="36.109375" style="34" customWidth="1"/>
    <col min="15107" max="15107" width="25.5546875" style="34" customWidth="1"/>
    <col min="15108" max="15108" width="1.6640625" style="34" customWidth="1"/>
    <col min="15109" max="15357" width="11.44140625" style="34"/>
    <col min="15358" max="15358" width="11.6640625" style="34" customWidth="1"/>
    <col min="15359" max="15359" width="46.88671875" style="34" customWidth="1"/>
    <col min="15360" max="15361" width="16.6640625" style="34" customWidth="1"/>
    <col min="15362" max="15362" width="36.109375" style="34" customWidth="1"/>
    <col min="15363" max="15363" width="25.5546875" style="34" customWidth="1"/>
    <col min="15364" max="15364" width="1.6640625" style="34" customWidth="1"/>
    <col min="15365" max="15613" width="11.44140625" style="34"/>
    <col min="15614" max="15614" width="11.6640625" style="34" customWidth="1"/>
    <col min="15615" max="15615" width="46.88671875" style="34" customWidth="1"/>
    <col min="15616" max="15617" width="16.6640625" style="34" customWidth="1"/>
    <col min="15618" max="15618" width="36.109375" style="34" customWidth="1"/>
    <col min="15619" max="15619" width="25.5546875" style="34" customWidth="1"/>
    <col min="15620" max="15620" width="1.6640625" style="34" customWidth="1"/>
    <col min="15621" max="15869" width="11.44140625" style="34"/>
    <col min="15870" max="15870" width="11.6640625" style="34" customWidth="1"/>
    <col min="15871" max="15871" width="46.88671875" style="34" customWidth="1"/>
    <col min="15872" max="15873" width="16.6640625" style="34" customWidth="1"/>
    <col min="15874" max="15874" width="36.109375" style="34" customWidth="1"/>
    <col min="15875" max="15875" width="25.5546875" style="34" customWidth="1"/>
    <col min="15876" max="15876" width="1.6640625" style="34" customWidth="1"/>
    <col min="15877" max="16125" width="11.44140625" style="34"/>
    <col min="16126" max="16126" width="11.6640625" style="34" customWidth="1"/>
    <col min="16127" max="16127" width="46.88671875" style="34" customWidth="1"/>
    <col min="16128" max="16129" width="16.6640625" style="34" customWidth="1"/>
    <col min="16130" max="16130" width="36.109375" style="34" customWidth="1"/>
    <col min="16131" max="16131" width="25.5546875" style="34" customWidth="1"/>
    <col min="16132" max="16132" width="1.6640625" style="34" customWidth="1"/>
    <col min="16133" max="16384" width="11.44140625" style="34"/>
  </cols>
  <sheetData>
    <row r="1" spans="1:10" s="31" customFormat="1" ht="27" customHeight="1" x14ac:dyDescent="0.4">
      <c r="A1" s="93" t="s">
        <v>281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32" customFormat="1" ht="16.8" x14ac:dyDescent="0.4">
      <c r="A2" s="93" t="s">
        <v>289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s="32" customFormat="1" ht="16.8" x14ac:dyDescent="0.4">
      <c r="A3" s="93" t="s">
        <v>290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s="33" customFormat="1" ht="18" customHeight="1" x14ac:dyDescent="0.4">
      <c r="A4" s="93" t="s">
        <v>285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s="32" customFormat="1" ht="16.2" customHeight="1" x14ac:dyDescent="0.4">
      <c r="A5" s="93" t="s">
        <v>56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9" customHeight="1" x14ac:dyDescent="0.4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5.75" customHeight="1" x14ac:dyDescent="0.4">
      <c r="A7" s="93" t="s">
        <v>299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s="33" customFormat="1" ht="32.25" customHeight="1" x14ac:dyDescent="0.3">
      <c r="A8" s="95" t="s">
        <v>56</v>
      </c>
      <c r="B8" s="95"/>
      <c r="C8" s="95"/>
      <c r="D8" s="95"/>
      <c r="E8" s="95"/>
      <c r="F8" s="16" t="s">
        <v>0</v>
      </c>
      <c r="G8" s="13" t="s">
        <v>69</v>
      </c>
      <c r="H8" s="13" t="s">
        <v>70</v>
      </c>
      <c r="I8" s="13" t="s">
        <v>71</v>
      </c>
      <c r="J8" s="13" t="s">
        <v>72</v>
      </c>
    </row>
    <row r="9" spans="1:10" s="33" customFormat="1" ht="32.25" customHeight="1" x14ac:dyDescent="0.3">
      <c r="A9" s="95"/>
      <c r="B9" s="95"/>
      <c r="C9" s="95"/>
      <c r="D9" s="95"/>
      <c r="E9" s="95"/>
      <c r="F9" s="79" t="s">
        <v>293</v>
      </c>
      <c r="G9" s="79" t="s">
        <v>294</v>
      </c>
      <c r="H9" s="79" t="s">
        <v>296</v>
      </c>
      <c r="I9" s="79" t="s">
        <v>298</v>
      </c>
      <c r="J9" s="79" t="s">
        <v>32</v>
      </c>
    </row>
    <row r="10" spans="1:10" s="33" customFormat="1" ht="32.25" customHeight="1" x14ac:dyDescent="0.3">
      <c r="A10" s="95"/>
      <c r="B10" s="95"/>
      <c r="C10" s="95"/>
      <c r="D10" s="95"/>
      <c r="E10" s="95"/>
      <c r="F10" s="79"/>
      <c r="G10" s="79"/>
      <c r="H10" s="79"/>
      <c r="I10" s="79"/>
      <c r="J10" s="79"/>
    </row>
    <row r="11" spans="1:10" s="31" customFormat="1" ht="18.75" customHeight="1" x14ac:dyDescent="0.4">
      <c r="A11" s="88" t="s">
        <v>57</v>
      </c>
      <c r="B11" s="88"/>
      <c r="C11" s="88"/>
      <c r="D11" s="88"/>
      <c r="E11" s="88"/>
      <c r="F11" s="49">
        <f>SUM(F12:F13)</f>
        <v>0</v>
      </c>
      <c r="G11" s="49">
        <f>SUM(G12:G13)</f>
        <v>0</v>
      </c>
      <c r="H11" s="49">
        <f>SUM(H12:H13)</f>
        <v>0</v>
      </c>
      <c r="I11" s="49">
        <f>SUM(I12:I13)</f>
        <v>0</v>
      </c>
      <c r="J11" s="50"/>
    </row>
    <row r="12" spans="1:10" s="32" customFormat="1" hidden="1" x14ac:dyDescent="0.4">
      <c r="A12" s="51">
        <v>221001</v>
      </c>
      <c r="B12" s="96" t="s">
        <v>58</v>
      </c>
      <c r="C12" s="96"/>
      <c r="D12" s="96"/>
      <c r="E12" s="96"/>
      <c r="F12" s="52"/>
      <c r="G12" s="53"/>
      <c r="H12" s="53"/>
      <c r="I12" s="53"/>
      <c r="J12" s="53"/>
    </row>
    <row r="13" spans="1:10" s="35" customFormat="1" ht="14.4" hidden="1" x14ac:dyDescent="0.35">
      <c r="A13" s="54"/>
      <c r="B13" s="96"/>
      <c r="C13" s="96"/>
      <c r="D13" s="96"/>
      <c r="E13" s="96"/>
      <c r="F13" s="52"/>
      <c r="G13" s="55"/>
      <c r="H13" s="55"/>
      <c r="I13" s="55"/>
      <c r="J13" s="55"/>
    </row>
    <row r="14" spans="1:10" s="36" customFormat="1" ht="14.4" x14ac:dyDescent="0.35">
      <c r="A14" s="88" t="s">
        <v>59</v>
      </c>
      <c r="B14" s="88"/>
      <c r="C14" s="88"/>
      <c r="D14" s="88"/>
      <c r="E14" s="88"/>
      <c r="F14" s="49">
        <f>SUM(F15:F21)</f>
        <v>2922916</v>
      </c>
      <c r="G14" s="49">
        <f>SUM(G15:G21)</f>
        <v>2922916</v>
      </c>
      <c r="H14" s="49">
        <f>SUM(H15:H21)</f>
        <v>2931355.9</v>
      </c>
      <c r="I14" s="49">
        <f>SUM(I15:I21)</f>
        <v>2931355.9</v>
      </c>
      <c r="J14" s="56"/>
    </row>
    <row r="15" spans="1:10" s="32" customFormat="1" x14ac:dyDescent="0.4">
      <c r="A15" s="51">
        <v>371001</v>
      </c>
      <c r="B15" s="97" t="s">
        <v>274</v>
      </c>
      <c r="C15" s="97"/>
      <c r="D15" s="97"/>
      <c r="E15" s="97"/>
      <c r="F15" s="52">
        <v>25000</v>
      </c>
      <c r="G15" s="52">
        <v>25000</v>
      </c>
      <c r="H15" s="52">
        <v>25000</v>
      </c>
      <c r="I15" s="52">
        <v>25000</v>
      </c>
      <c r="J15" s="53"/>
    </row>
    <row r="16" spans="1:10" s="35" customFormat="1" ht="14.4" x14ac:dyDescent="0.3">
      <c r="A16" s="51">
        <v>372001</v>
      </c>
      <c r="B16" s="97" t="s">
        <v>275</v>
      </c>
      <c r="C16" s="97"/>
      <c r="D16" s="97"/>
      <c r="E16" s="97"/>
      <c r="F16" s="52">
        <v>1280</v>
      </c>
      <c r="G16" s="52">
        <v>1280</v>
      </c>
      <c r="H16" s="52">
        <v>1280</v>
      </c>
      <c r="I16" s="52">
        <v>1280</v>
      </c>
      <c r="J16" s="55"/>
    </row>
    <row r="17" spans="1:10" s="36" customFormat="1" ht="14.4" x14ac:dyDescent="0.3">
      <c r="A17" s="51">
        <v>375001</v>
      </c>
      <c r="B17" s="98" t="s">
        <v>60</v>
      </c>
      <c r="C17" s="98"/>
      <c r="D17" s="98"/>
      <c r="E17" s="98"/>
      <c r="F17" s="52">
        <v>43266</v>
      </c>
      <c r="G17" s="52">
        <v>43266</v>
      </c>
      <c r="H17" s="52">
        <v>43266</v>
      </c>
      <c r="I17" s="52">
        <v>43266</v>
      </c>
      <c r="J17" s="56"/>
    </row>
    <row r="18" spans="1:10" s="35" customFormat="1" ht="14.4" x14ac:dyDescent="0.3">
      <c r="A18" s="51">
        <v>379001</v>
      </c>
      <c r="B18" s="97" t="s">
        <v>276</v>
      </c>
      <c r="C18" s="97"/>
      <c r="D18" s="97"/>
      <c r="E18" s="97"/>
      <c r="F18" s="52">
        <v>1500</v>
      </c>
      <c r="G18" s="52">
        <v>1500</v>
      </c>
      <c r="H18" s="52">
        <v>1620</v>
      </c>
      <c r="I18" s="52">
        <v>1620</v>
      </c>
      <c r="J18" s="55"/>
    </row>
    <row r="19" spans="1:10" s="36" customFormat="1" ht="14.4" x14ac:dyDescent="0.3">
      <c r="A19" s="51">
        <v>385001</v>
      </c>
      <c r="B19" s="98" t="s">
        <v>277</v>
      </c>
      <c r="C19" s="98"/>
      <c r="D19" s="98"/>
      <c r="E19" s="98"/>
      <c r="F19" s="52">
        <v>5000</v>
      </c>
      <c r="G19" s="52">
        <v>5000</v>
      </c>
      <c r="H19" s="52">
        <v>13319.9</v>
      </c>
      <c r="I19" s="52">
        <v>13319.900000000001</v>
      </c>
      <c r="J19" s="56"/>
    </row>
    <row r="20" spans="1:10" s="35" customFormat="1" ht="14.4" x14ac:dyDescent="0.3">
      <c r="A20" s="51">
        <v>392006</v>
      </c>
      <c r="B20" s="97" t="s">
        <v>278</v>
      </c>
      <c r="C20" s="97"/>
      <c r="D20" s="97"/>
      <c r="E20" s="97"/>
      <c r="F20" s="52">
        <v>1114328</v>
      </c>
      <c r="G20" s="52">
        <v>1114328</v>
      </c>
      <c r="H20" s="52">
        <v>1114328</v>
      </c>
      <c r="I20" s="52">
        <v>1114328</v>
      </c>
      <c r="J20" s="55"/>
    </row>
    <row r="21" spans="1:10" s="36" customFormat="1" ht="14.4" x14ac:dyDescent="0.3">
      <c r="A21" s="51">
        <v>398001</v>
      </c>
      <c r="B21" s="98" t="s">
        <v>279</v>
      </c>
      <c r="C21" s="98"/>
      <c r="D21" s="98"/>
      <c r="E21" s="98"/>
      <c r="F21" s="52">
        <v>1732542</v>
      </c>
      <c r="G21" s="52">
        <v>1732542</v>
      </c>
      <c r="H21" s="52">
        <v>1732542</v>
      </c>
      <c r="I21" s="52">
        <v>1732542</v>
      </c>
      <c r="J21" s="56"/>
    </row>
    <row r="22" spans="1:10" s="35" customFormat="1" ht="14.4" x14ac:dyDescent="0.35">
      <c r="A22" s="88" t="s">
        <v>61</v>
      </c>
      <c r="B22" s="88"/>
      <c r="C22" s="88"/>
      <c r="D22" s="88"/>
      <c r="E22" s="88"/>
      <c r="F22" s="49">
        <f>SUM(F23:F26)</f>
        <v>0</v>
      </c>
      <c r="G22" s="49">
        <f>SUM(G23:G26)</f>
        <v>0</v>
      </c>
      <c r="H22" s="49">
        <f>SUM(H23:H26)</f>
        <v>0</v>
      </c>
      <c r="I22" s="49">
        <f>SUM(I23:I26)</f>
        <v>0</v>
      </c>
      <c r="J22" s="55"/>
    </row>
    <row r="23" spans="1:10" s="32" customFormat="1" hidden="1" x14ac:dyDescent="0.4">
      <c r="A23" s="51"/>
      <c r="B23" s="89"/>
      <c r="C23" s="89"/>
      <c r="D23" s="89"/>
      <c r="E23" s="89"/>
      <c r="F23" s="52"/>
      <c r="G23" s="53"/>
      <c r="H23" s="53"/>
      <c r="I23" s="53"/>
      <c r="J23" s="53"/>
    </row>
    <row r="24" spans="1:10" s="35" customFormat="1" ht="14.4" hidden="1" x14ac:dyDescent="0.3">
      <c r="A24" s="51"/>
      <c r="B24" s="89"/>
      <c r="C24" s="89"/>
      <c r="D24" s="89"/>
      <c r="E24" s="89"/>
      <c r="F24" s="52"/>
      <c r="G24" s="55"/>
      <c r="H24" s="55"/>
      <c r="I24" s="55"/>
      <c r="J24" s="55"/>
    </row>
    <row r="25" spans="1:10" s="36" customFormat="1" ht="14.4" hidden="1" x14ac:dyDescent="0.3">
      <c r="A25" s="51"/>
      <c r="B25" s="89"/>
      <c r="C25" s="89"/>
      <c r="D25" s="89"/>
      <c r="E25" s="89"/>
      <c r="F25" s="52"/>
      <c r="G25" s="56"/>
      <c r="H25" s="56"/>
      <c r="I25" s="56"/>
      <c r="J25" s="56"/>
    </row>
    <row r="26" spans="1:10" s="35" customFormat="1" ht="14.4" hidden="1" x14ac:dyDescent="0.3">
      <c r="A26" s="51"/>
      <c r="B26" s="89"/>
      <c r="C26" s="89"/>
      <c r="D26" s="89"/>
      <c r="E26" s="89"/>
      <c r="F26" s="52"/>
      <c r="G26" s="55"/>
      <c r="H26" s="55"/>
      <c r="I26" s="55"/>
      <c r="J26" s="55"/>
    </row>
    <row r="27" spans="1:10" s="35" customFormat="1" ht="14.4" x14ac:dyDescent="0.35">
      <c r="A27" s="90" t="s">
        <v>10</v>
      </c>
      <c r="B27" s="90"/>
      <c r="C27" s="90"/>
      <c r="D27" s="90"/>
      <c r="E27" s="90"/>
      <c r="F27" s="49">
        <f>+F11+F14+F22</f>
        <v>2922916</v>
      </c>
      <c r="G27" s="49">
        <f>+G11+G14+G22</f>
        <v>2922916</v>
      </c>
      <c r="H27" s="49">
        <f>+H11+H14+H22</f>
        <v>2931355.9</v>
      </c>
      <c r="I27" s="49">
        <f>+I11+I14+I22</f>
        <v>2931355.9</v>
      </c>
      <c r="J27" s="49">
        <f>+J11+J14+J22</f>
        <v>0</v>
      </c>
    </row>
    <row r="28" spans="1:10" s="33" customFormat="1" ht="12" customHeight="1" x14ac:dyDescent="0.35">
      <c r="A28" s="37"/>
      <c r="B28" s="37"/>
      <c r="C28" s="37"/>
      <c r="D28" s="37"/>
      <c r="E28" s="37"/>
      <c r="F28" s="38"/>
    </row>
    <row r="29" spans="1:10" ht="13.5" customHeight="1" x14ac:dyDescent="0.4">
      <c r="A29" s="91" t="s">
        <v>31</v>
      </c>
      <c r="B29" s="91"/>
      <c r="C29" s="91"/>
      <c r="D29" s="91"/>
      <c r="E29" s="91"/>
      <c r="F29" s="91"/>
    </row>
    <row r="30" spans="1:10" ht="13.5" customHeight="1" x14ac:dyDescent="0.4">
      <c r="A30" s="63"/>
      <c r="B30" s="63"/>
      <c r="C30" s="63"/>
      <c r="D30" s="63"/>
      <c r="E30" s="63"/>
      <c r="F30" s="63"/>
    </row>
    <row r="31" spans="1:10" ht="13.5" customHeight="1" x14ac:dyDescent="0.4">
      <c r="A31" s="63"/>
      <c r="B31" s="63"/>
      <c r="C31" s="63"/>
      <c r="D31" s="63"/>
      <c r="E31" s="63"/>
      <c r="F31" s="63"/>
    </row>
    <row r="32" spans="1:10" ht="13.5" customHeight="1" x14ac:dyDescent="0.4">
      <c r="A32" s="63"/>
      <c r="B32" s="63"/>
      <c r="C32" s="63"/>
      <c r="D32" s="63"/>
      <c r="E32" s="63"/>
      <c r="F32" s="63"/>
    </row>
    <row r="33" spans="1:6" ht="13.5" customHeight="1" x14ac:dyDescent="0.4">
      <c r="A33" s="63"/>
      <c r="B33" s="63"/>
      <c r="C33" s="63"/>
      <c r="D33" s="63"/>
      <c r="E33" s="63"/>
      <c r="F33" s="63"/>
    </row>
    <row r="34" spans="1:6" ht="13.5" customHeight="1" x14ac:dyDescent="0.4">
      <c r="A34" s="63"/>
      <c r="B34" s="63"/>
      <c r="C34" s="63"/>
      <c r="D34" s="63"/>
      <c r="E34" s="63"/>
      <c r="F34" s="63"/>
    </row>
    <row r="35" spans="1:6" ht="13.5" customHeight="1" x14ac:dyDescent="0.4">
      <c r="A35" s="63"/>
      <c r="B35" s="63"/>
      <c r="C35" s="63"/>
      <c r="D35" s="63"/>
      <c r="E35" s="63"/>
      <c r="F35" s="63"/>
    </row>
    <row r="36" spans="1:6" ht="13.5" customHeight="1" x14ac:dyDescent="0.4">
      <c r="A36" s="63"/>
      <c r="B36" s="63"/>
      <c r="C36" s="63"/>
      <c r="D36" s="63"/>
      <c r="E36" s="63"/>
      <c r="F36" s="63"/>
    </row>
    <row r="37" spans="1:6" ht="13.5" customHeight="1" x14ac:dyDescent="0.4">
      <c r="A37" s="63"/>
      <c r="B37" s="63"/>
      <c r="C37" s="63"/>
      <c r="D37" s="63"/>
      <c r="E37" s="63"/>
      <c r="F37" s="63"/>
    </row>
    <row r="38" spans="1:6" ht="13.5" customHeight="1" x14ac:dyDescent="0.4">
      <c r="A38" s="63"/>
      <c r="B38" s="63"/>
      <c r="C38" s="63"/>
      <c r="D38" s="63"/>
      <c r="E38" s="63"/>
      <c r="F38" s="63"/>
    </row>
    <row r="39" spans="1:6" ht="13.5" customHeight="1" x14ac:dyDescent="0.4">
      <c r="A39" s="63"/>
      <c r="B39" s="63"/>
      <c r="C39" s="63"/>
      <c r="D39" s="63"/>
      <c r="E39" s="63"/>
      <c r="F39" s="63"/>
    </row>
    <row r="40" spans="1:6" ht="13.5" customHeight="1" x14ac:dyDescent="0.4">
      <c r="A40" s="63"/>
      <c r="B40" s="63"/>
      <c r="C40" s="63"/>
      <c r="D40" s="63"/>
      <c r="E40" s="63"/>
      <c r="F40" s="63"/>
    </row>
    <row r="41" spans="1:6" ht="13.5" customHeight="1" x14ac:dyDescent="0.4">
      <c r="A41" s="63"/>
      <c r="B41" s="63"/>
      <c r="C41" s="63"/>
      <c r="D41" s="63"/>
      <c r="E41" s="63"/>
      <c r="F41" s="63"/>
    </row>
    <row r="42" spans="1:6" ht="13.5" customHeight="1" x14ac:dyDescent="0.4">
      <c r="A42" s="63"/>
      <c r="B42" s="63"/>
      <c r="C42" s="63"/>
      <c r="D42" s="63"/>
      <c r="E42" s="63"/>
      <c r="F42" s="63"/>
    </row>
    <row r="43" spans="1:6" ht="13.5" customHeight="1" x14ac:dyDescent="0.4">
      <c r="A43" s="63"/>
      <c r="B43" s="63"/>
      <c r="C43" s="63"/>
      <c r="D43" s="63"/>
      <c r="E43" s="63"/>
      <c r="F43" s="63"/>
    </row>
    <row r="44" spans="1:6" ht="13.5" customHeight="1" x14ac:dyDescent="0.4">
      <c r="A44" s="63"/>
      <c r="B44" s="63"/>
      <c r="C44" s="63"/>
      <c r="D44" s="63"/>
      <c r="E44" s="63"/>
      <c r="F44" s="63"/>
    </row>
    <row r="45" spans="1:6" ht="13.5" customHeight="1" x14ac:dyDescent="0.4">
      <c r="A45" s="63"/>
      <c r="B45" s="63"/>
      <c r="C45" s="63"/>
      <c r="D45" s="63"/>
      <c r="E45" s="63"/>
      <c r="F45" s="63"/>
    </row>
    <row r="46" spans="1:6" ht="13.5" customHeight="1" x14ac:dyDescent="0.4">
      <c r="A46" s="63"/>
      <c r="B46" s="63"/>
      <c r="C46" s="63"/>
      <c r="D46" s="63"/>
      <c r="E46" s="63"/>
      <c r="F46" s="63"/>
    </row>
    <row r="47" spans="1:6" x14ac:dyDescent="0.4">
      <c r="A47" s="39"/>
      <c r="B47" s="39"/>
      <c r="C47" s="39"/>
      <c r="D47" s="39"/>
      <c r="E47" s="39"/>
      <c r="F47" s="39"/>
    </row>
    <row r="48" spans="1:6" x14ac:dyDescent="0.4">
      <c r="A48" s="39"/>
      <c r="B48" s="39"/>
      <c r="C48" s="39"/>
      <c r="D48" s="39"/>
      <c r="E48" s="39"/>
      <c r="F48" s="39"/>
    </row>
    <row r="49" spans="1:31" x14ac:dyDescent="0.4">
      <c r="A49" s="39"/>
      <c r="B49" s="39"/>
      <c r="C49" s="39"/>
      <c r="D49" s="39"/>
      <c r="E49" s="39"/>
      <c r="F49" s="39"/>
    </row>
    <row r="50" spans="1:31" x14ac:dyDescent="0.4">
      <c r="A50" s="39"/>
      <c r="B50" s="39"/>
      <c r="C50" s="39"/>
      <c r="D50" s="39"/>
      <c r="E50" s="39"/>
      <c r="F50" s="39"/>
    </row>
    <row r="51" spans="1:31" x14ac:dyDescent="0.4">
      <c r="A51" s="39"/>
      <c r="B51" s="39"/>
      <c r="C51" s="39"/>
      <c r="D51" s="39"/>
      <c r="E51" s="39"/>
      <c r="F51" s="39"/>
    </row>
    <row r="52" spans="1:31" x14ac:dyDescent="0.4">
      <c r="A52" s="39"/>
      <c r="B52" s="39"/>
      <c r="C52" s="39"/>
      <c r="D52" s="39"/>
      <c r="E52" s="39"/>
      <c r="F52" s="39"/>
    </row>
    <row r="53" spans="1:31" x14ac:dyDescent="0.4">
      <c r="A53" s="39"/>
      <c r="B53" s="39"/>
      <c r="C53" s="39"/>
      <c r="D53" s="39"/>
      <c r="E53" s="39"/>
      <c r="F53" s="39"/>
    </row>
    <row r="54" spans="1:31" x14ac:dyDescent="0.4">
      <c r="A54" s="39"/>
      <c r="B54" s="39"/>
      <c r="C54" s="39"/>
      <c r="D54" s="39"/>
      <c r="E54" s="39"/>
      <c r="F54" s="39"/>
    </row>
    <row r="55" spans="1:31" x14ac:dyDescent="0.4">
      <c r="A55" s="39"/>
      <c r="B55" s="39"/>
      <c r="C55" s="39"/>
      <c r="D55" s="39"/>
      <c r="E55" s="39"/>
      <c r="F55" s="39"/>
    </row>
    <row r="56" spans="1:31" x14ac:dyDescent="0.4">
      <c r="A56" s="39"/>
      <c r="B56" s="39"/>
      <c r="C56" s="39"/>
      <c r="D56" s="39"/>
      <c r="E56" s="39"/>
      <c r="F56" s="39"/>
    </row>
    <row r="57" spans="1:31" x14ac:dyDescent="0.4">
      <c r="A57" s="92" t="s">
        <v>62</v>
      </c>
      <c r="B57" s="92"/>
      <c r="C57" s="92"/>
      <c r="D57" s="92"/>
      <c r="E57" s="92"/>
      <c r="F57" s="92"/>
    </row>
    <row r="58" spans="1:31" ht="30.75" customHeight="1" x14ac:dyDescent="0.4">
      <c r="A58" s="87" t="s">
        <v>79</v>
      </c>
      <c r="B58" s="87"/>
      <c r="C58" s="87"/>
      <c r="D58" s="87"/>
      <c r="E58" s="87"/>
      <c r="F58" s="87"/>
      <c r="G58" s="87"/>
      <c r="H58" s="87"/>
      <c r="I58" s="87"/>
      <c r="J58" s="87"/>
    </row>
    <row r="59" spans="1:31" ht="22.5" customHeight="1" x14ac:dyDescent="0.4">
      <c r="A59" s="87" t="s">
        <v>63</v>
      </c>
      <c r="B59" s="87"/>
      <c r="C59" s="87"/>
      <c r="D59" s="87"/>
      <c r="E59" s="87"/>
      <c r="F59" s="87"/>
      <c r="AE59" s="40"/>
    </row>
    <row r="60" spans="1:31" s="41" customFormat="1" ht="12" customHeight="1" x14ac:dyDescent="0.4">
      <c r="C60" s="42"/>
      <c r="D60" s="42"/>
      <c r="E60" s="42"/>
      <c r="AE60" s="43"/>
    </row>
    <row r="61" spans="1:31" s="41" customFormat="1" ht="12" customHeight="1" x14ac:dyDescent="0.4">
      <c r="C61" s="42"/>
      <c r="D61" s="42"/>
      <c r="E61" s="42"/>
      <c r="AE61" s="43"/>
    </row>
    <row r="62" spans="1:31" x14ac:dyDescent="0.4">
      <c r="E62" s="32"/>
      <c r="AE62" s="40"/>
    </row>
    <row r="63" spans="1:31" x14ac:dyDescent="0.4">
      <c r="A63" s="44"/>
      <c r="E63" s="32"/>
      <c r="AE63" s="40"/>
    </row>
    <row r="64" spans="1:31" x14ac:dyDescent="0.4">
      <c r="E64" s="32"/>
      <c r="AE64" s="40"/>
    </row>
    <row r="65" spans="5:31" x14ac:dyDescent="0.4">
      <c r="E65" s="32"/>
      <c r="AE65" s="40"/>
    </row>
  </sheetData>
  <mergeCells count="34">
    <mergeCell ref="B15:E15"/>
    <mergeCell ref="B20:E20"/>
    <mergeCell ref="B21:E21"/>
    <mergeCell ref="B18:E18"/>
    <mergeCell ref="B19:E19"/>
    <mergeCell ref="B16:E16"/>
    <mergeCell ref="B17:E17"/>
    <mergeCell ref="A8:E10"/>
    <mergeCell ref="A11:E11"/>
    <mergeCell ref="B12:E12"/>
    <mergeCell ref="B13:E13"/>
    <mergeCell ref="A14:E14"/>
    <mergeCell ref="G9:G10"/>
    <mergeCell ref="H9:H10"/>
    <mergeCell ref="I9:I10"/>
    <mergeCell ref="J9:J10"/>
    <mergeCell ref="F9:F10"/>
    <mergeCell ref="A1:J1"/>
    <mergeCell ref="A2:J2"/>
    <mergeCell ref="A6:J6"/>
    <mergeCell ref="A7:J7"/>
    <mergeCell ref="A5:J5"/>
    <mergeCell ref="A4:J4"/>
    <mergeCell ref="A3:J3"/>
    <mergeCell ref="A59:F59"/>
    <mergeCell ref="A22:E22"/>
    <mergeCell ref="B23:E23"/>
    <mergeCell ref="B24:E24"/>
    <mergeCell ref="B25:E25"/>
    <mergeCell ref="B26:E26"/>
    <mergeCell ref="A27:E27"/>
    <mergeCell ref="A29:F29"/>
    <mergeCell ref="A57:F57"/>
    <mergeCell ref="A58:J58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Procedimiento de Contratación</vt:lpstr>
      <vt:lpstr>Capitulo-Partida</vt:lpstr>
      <vt:lpstr>Calendarizado Capítulo</vt:lpstr>
      <vt:lpstr>Fuera del PAAAS</vt:lpstr>
      <vt:lpstr>'Calendarizado Capítulo'!Área_de_impresión</vt:lpstr>
      <vt:lpstr>'Capitulo-Partida'!Área_de_impresión</vt:lpstr>
      <vt:lpstr>'Fuera del PAAAS'!Área_de_impresión</vt:lpstr>
      <vt:lpstr>'Procedimiento de Contratación'!Área_de_impresión</vt:lpstr>
      <vt:lpstr>'Capitulo-Partida'!Títulos_a_imprimir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Carmelo</cp:lastModifiedBy>
  <cp:lastPrinted>2025-07-14T22:34:09Z</cp:lastPrinted>
  <dcterms:created xsi:type="dcterms:W3CDTF">2021-08-12T15:01:29Z</dcterms:created>
  <dcterms:modified xsi:type="dcterms:W3CDTF">2025-07-15T16:37:15Z</dcterms:modified>
</cp:coreProperties>
</file>